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8915" windowHeight="12330"/>
  </bookViews>
  <sheets>
    <sheet name="Hoja1" sheetId="1" r:id="rId1"/>
    <sheet name="Hoja2" sheetId="2" r:id="rId2"/>
    <sheet name="Hoja3" sheetId="3" r:id="rId3"/>
  </sheets>
  <calcPr calcId="125725"/>
</workbook>
</file>

<file path=xl/calcChain.xml><?xml version="1.0" encoding="utf-8"?>
<calcChain xmlns="http://schemas.openxmlformats.org/spreadsheetml/2006/main">
  <c r="G379" i="1"/>
  <c r="F379"/>
  <c r="G4"/>
  <c r="G377"/>
  <c r="E4"/>
  <c r="F4"/>
  <c r="F377"/>
  <c r="G332"/>
  <c r="G375"/>
  <c r="E332"/>
  <c r="F332"/>
  <c r="F375"/>
  <c r="G362"/>
  <c r="G373"/>
  <c r="E362"/>
  <c r="F362"/>
  <c r="F373"/>
  <c r="G371"/>
  <c r="G369"/>
  <c r="G367"/>
  <c r="G365"/>
  <c r="G363"/>
  <c r="G333"/>
  <c r="G360"/>
  <c r="E333"/>
  <c r="F333"/>
  <c r="F360"/>
  <c r="G349"/>
  <c r="G358"/>
  <c r="E349"/>
  <c r="F349"/>
  <c r="F358"/>
  <c r="G356"/>
  <c r="G354"/>
  <c r="G352"/>
  <c r="G350"/>
  <c r="G334"/>
  <c r="G347"/>
  <c r="E334"/>
  <c r="F334"/>
  <c r="F347"/>
  <c r="G345"/>
  <c r="G343"/>
  <c r="G341"/>
  <c r="G339"/>
  <c r="G337"/>
  <c r="G335"/>
  <c r="G6"/>
  <c r="G330"/>
  <c r="E6"/>
  <c r="F6"/>
  <c r="F330"/>
  <c r="G324"/>
  <c r="G328"/>
  <c r="E324"/>
  <c r="F324"/>
  <c r="F328"/>
  <c r="G326"/>
  <c r="G307"/>
  <c r="G322"/>
  <c r="E307"/>
  <c r="F307"/>
  <c r="F322"/>
  <c r="G320"/>
  <c r="G318"/>
  <c r="G316"/>
  <c r="G314"/>
  <c r="G312"/>
  <c r="G310"/>
  <c r="G308"/>
  <c r="G290"/>
  <c r="G305"/>
  <c r="E290"/>
  <c r="F290"/>
  <c r="F305"/>
  <c r="G303"/>
  <c r="G301"/>
  <c r="G299"/>
  <c r="G297"/>
  <c r="G295"/>
  <c r="G293"/>
  <c r="G291"/>
  <c r="G269"/>
  <c r="G288"/>
  <c r="E269"/>
  <c r="F269"/>
  <c r="F288"/>
  <c r="G286"/>
  <c r="G284"/>
  <c r="G282"/>
  <c r="G280"/>
  <c r="G278"/>
  <c r="G276"/>
  <c r="G274"/>
  <c r="G272"/>
  <c r="G270"/>
  <c r="G250"/>
  <c r="G267"/>
  <c r="E250"/>
  <c r="F250"/>
  <c r="F267"/>
  <c r="G265"/>
  <c r="G263"/>
  <c r="G261"/>
  <c r="G259"/>
  <c r="G257"/>
  <c r="G255"/>
  <c r="G253"/>
  <c r="G251"/>
  <c r="G203"/>
  <c r="G248"/>
  <c r="E203"/>
  <c r="F203"/>
  <c r="F248"/>
  <c r="G246"/>
  <c r="G244"/>
  <c r="G242"/>
  <c r="G240"/>
  <c r="G238"/>
  <c r="G236"/>
  <c r="G234"/>
  <c r="G232"/>
  <c r="G230"/>
  <c r="G228"/>
  <c r="G226"/>
  <c r="G224"/>
  <c r="G222"/>
  <c r="G220"/>
  <c r="G218"/>
  <c r="G216"/>
  <c r="G214"/>
  <c r="G212"/>
  <c r="G210"/>
  <c r="G208"/>
  <c r="G206"/>
  <c r="G204"/>
  <c r="G178"/>
  <c r="G201"/>
  <c r="E178"/>
  <c r="F178"/>
  <c r="F201"/>
  <c r="G199"/>
  <c r="G197"/>
  <c r="G195"/>
  <c r="G193"/>
  <c r="G191"/>
  <c r="G189"/>
  <c r="G187"/>
  <c r="G185"/>
  <c r="G183"/>
  <c r="G181"/>
  <c r="G179"/>
  <c r="G106"/>
  <c r="G176"/>
  <c r="E106"/>
  <c r="F106"/>
  <c r="F176"/>
  <c r="G135"/>
  <c r="G174"/>
  <c r="E135"/>
  <c r="F135"/>
  <c r="F174"/>
  <c r="G172"/>
  <c r="G170"/>
  <c r="G168"/>
  <c r="G166"/>
  <c r="G164"/>
  <c r="G162"/>
  <c r="G160"/>
  <c r="G158"/>
  <c r="G156"/>
  <c r="G154"/>
  <c r="G152"/>
  <c r="G150"/>
  <c r="G148"/>
  <c r="G146"/>
  <c r="G144"/>
  <c r="G142"/>
  <c r="G140"/>
  <c r="G138"/>
  <c r="G136"/>
  <c r="G107"/>
  <c r="G133"/>
  <c r="E107"/>
  <c r="F107"/>
  <c r="F133"/>
  <c r="G131"/>
  <c r="G129"/>
  <c r="G127"/>
  <c r="G125"/>
  <c r="G123"/>
  <c r="G121"/>
  <c r="G119"/>
  <c r="G117"/>
  <c r="G115"/>
  <c r="G113"/>
  <c r="G111"/>
  <c r="G109"/>
  <c r="G85"/>
  <c r="G104"/>
  <c r="E85"/>
  <c r="F85"/>
  <c r="F104"/>
  <c r="G102"/>
  <c r="G100"/>
  <c r="G98"/>
  <c r="G96"/>
  <c r="G94"/>
  <c r="G92"/>
  <c r="G90"/>
  <c r="G88"/>
  <c r="G86"/>
  <c r="G7"/>
  <c r="G83"/>
  <c r="E7"/>
  <c r="F7"/>
  <c r="F83"/>
  <c r="G62"/>
  <c r="G81"/>
  <c r="E62"/>
  <c r="F62"/>
  <c r="F81"/>
  <c r="G79"/>
  <c r="G77"/>
  <c r="G75"/>
  <c r="G73"/>
  <c r="G71"/>
  <c r="G69"/>
  <c r="G67"/>
  <c r="G65"/>
  <c r="G63"/>
  <c r="G27"/>
  <c r="G60"/>
  <c r="E27"/>
  <c r="F27"/>
  <c r="F60"/>
  <c r="G58"/>
  <c r="G56"/>
  <c r="G54"/>
  <c r="G52"/>
  <c r="G50"/>
  <c r="G48"/>
  <c r="G46"/>
  <c r="G44"/>
  <c r="G42"/>
  <c r="G40"/>
  <c r="G38"/>
  <c r="G36"/>
  <c r="G34"/>
  <c r="G32"/>
  <c r="G30"/>
  <c r="G28"/>
  <c r="G8"/>
  <c r="G25"/>
  <c r="E8"/>
  <c r="F8"/>
  <c r="F25"/>
  <c r="G23"/>
  <c r="G21"/>
  <c r="G19"/>
  <c r="G17"/>
  <c r="G15"/>
  <c r="G13"/>
  <c r="G11"/>
  <c r="G9"/>
</calcChain>
</file>

<file path=xl/sharedStrings.xml><?xml version="1.0" encoding="utf-8"?>
<sst xmlns="http://schemas.openxmlformats.org/spreadsheetml/2006/main" count="888" uniqueCount="496">
  <si>
    <t>Plaça Centre Direccional</t>
  </si>
  <si>
    <t>Pressupost</t>
  </si>
  <si>
    <t>ImpPres</t>
  </si>
  <si>
    <t>Nat</t>
  </si>
  <si>
    <t>Ut</t>
  </si>
  <si>
    <t>CanPres</t>
  </si>
  <si>
    <t>PrPres</t>
  </si>
  <si>
    <t xml:space="preserve">1.0          </t>
  </si>
  <si>
    <t>Capítol</t>
  </si>
  <si>
    <t/>
  </si>
  <si>
    <t xml:space="preserve"> 
</t>
  </si>
  <si>
    <t xml:space="preserve">1.1          </t>
  </si>
  <si>
    <t>Zona 1</t>
  </si>
  <si>
    <t xml:space="preserve">1.1.1        </t>
  </si>
  <si>
    <t>MOVIMENT DE TERRES, TREBALLS PREVIS I ENDERROCS</t>
  </si>
  <si>
    <t xml:space="preserve">1.1.1.1      </t>
  </si>
  <si>
    <t>TREBALLS PREVIS</t>
  </si>
  <si>
    <t xml:space="preserve">K21QU510C    </t>
  </si>
  <si>
    <t>Trasllat provisional de contenidor amb mitjans mecànics</t>
  </si>
  <si>
    <t>Partida</t>
  </si>
  <si>
    <t>u</t>
  </si>
  <si>
    <t xml:space="preserve">Trasllat provisional de contenidor amb mitjans mecànics a una alçària de 5 m, com a màxim, aplec de materials per a la seva reutilització, sense incloure embalatges o càrrega sobre camió o contenidor
</t>
  </si>
  <si>
    <t xml:space="preserve">HRE22100     </t>
  </si>
  <si>
    <t>Protecció individual de tronc d'arbre de perímetre aproximat ent</t>
  </si>
  <si>
    <t xml:space="preserve">Protecció individual de tronc d'arbre de perímetre aproximat entre 95 i 125 cm, amb estructura de fustes lligades entre si amb filferro, de 2 m d'alçària mínima, col·locades sobre material amb funció d'enconxat, amb el desmuntatge inclòs
</t>
  </si>
  <si>
    <t xml:space="preserve">F21Q2501     </t>
  </si>
  <si>
    <t>Retirada paperera anc. terra, end. daus form. i càrrega cam.</t>
  </si>
  <si>
    <t xml:space="preserve">Desmuntatge de paperera ancorada al terra, enderroc de daus de formigó, i càrrega manual i mecànica de l'equipament i la runa sobre camió i aplec de papereres per a la seva reutilització.
</t>
  </si>
  <si>
    <t xml:space="preserve">F21Q1121     </t>
  </si>
  <si>
    <t>Retirada banc de fusta L&lt;=2,5 m, end. daus form. i càrrega cam.</t>
  </si>
  <si>
    <t xml:space="preserve">Retirada de banc de fusta convencional de fins a 2,5 m de llargària, enderroc de daus de formigó, i càrrega manual i mecànica de l'equipament i la runa sobre camió o contenidor
</t>
  </si>
  <si>
    <t xml:space="preserve">K21QU510     </t>
  </si>
  <si>
    <t>Desmunt. d'equip. amb mitjans manuals i aplec per reutilització</t>
  </si>
  <si>
    <t xml:space="preserve">Desmuntatge d'equipament urbà (Opi publicitari i bústia) amb mitjans manuals, trasllat interior amb mitjans mecànics a una alçària de 5 m, com a màxim, aplec de materials per a la seva reutilització.
</t>
  </si>
  <si>
    <t xml:space="preserve">F21QQB01     </t>
  </si>
  <si>
    <t>Retirada pilona fosa, end. daus form. i càrrega cam.</t>
  </si>
  <si>
    <t xml:space="preserve">Retirada de pilona fosa, enderroc de daus de formigó, i càrrega manual i mecànica de l'equipament i la runa sobre camió o contenidor
</t>
  </si>
  <si>
    <t xml:space="preserve">F21QZ501     </t>
  </si>
  <si>
    <t>Trasllat provisional de senyal de trànsit</t>
  </si>
  <si>
    <t xml:space="preserve">Desmuntat i reubicació de senyal de trànsit, inclòs suports i demolició de fonamentació i càrrega manual i mecànica de l'equipament i la runa sobre camió o contenidor
</t>
  </si>
  <si>
    <t xml:space="preserve">F991ZQUI     </t>
  </si>
  <si>
    <t>Desplçament de quiosc de flors</t>
  </si>
  <si>
    <t xml:space="preserve">Desplaçament provisional de quiosc dins de l'obra fins a 20m de distància, que inclou el desplaçament de les escomeses, la posterior reposició del quiosc al nou punt i la l’execució de les noves escomeses (llum i aigua).
</t>
  </si>
  <si>
    <t>1.1.1.1</t>
  </si>
  <si>
    <t xml:space="preserve">1.1.1.2      </t>
  </si>
  <si>
    <t>ENDERROCS</t>
  </si>
  <si>
    <t xml:space="preserve">K2183A71     </t>
  </si>
  <si>
    <t>Arrencada de coronament de pedra</t>
  </si>
  <si>
    <t>m</t>
  </si>
  <si>
    <t xml:space="preserve">Arrencada de coronament de pedra de fins a 45cm d'amplària, amb mitjans manuals i càrrega manual de runa sobre camió o contenidor
</t>
  </si>
  <si>
    <t xml:space="preserve">F2135123     </t>
  </si>
  <si>
    <t>Enderroc de mur de contenció de pedra, amb comp. i càr. camió</t>
  </si>
  <si>
    <t>m3</t>
  </si>
  <si>
    <t xml:space="preserve">Enderroc de mur de contenció de pedra, amb compressor i càrrega manual i mecànica de runa sobre camió
</t>
  </si>
  <si>
    <t xml:space="preserve">F2168943     </t>
  </si>
  <si>
    <t>Enderroc de jardineres i retirada de terres</t>
  </si>
  <si>
    <t>m2</t>
  </si>
  <si>
    <t xml:space="preserve">Enderroc de paret formada per peces prefabricades de formigó i fàbrica ceràmica, a mà i amb martell trencador manual i càrrega manual de runa sobre camió o contenidor, inclou retirada de terres de la jardinera.
</t>
  </si>
  <si>
    <t xml:space="preserve">F219FFA0     </t>
  </si>
  <si>
    <t>Tall paviment de form. 10 cm de fondària</t>
  </si>
  <si>
    <t xml:space="preserve">Tall en paviment de formigó de 10 cm de fondària com a mínim, amb màquina tallajunts amb disc de diamant, per a delimitar la zona a demolir
</t>
  </si>
  <si>
    <t xml:space="preserve">F2191306     </t>
  </si>
  <si>
    <t>Demol.vorada form.sob/form.,martell trenc.</t>
  </si>
  <si>
    <t xml:space="preserve">Demolició de vorada col·locada sobre formigó, amb martell trencador muntat sobre retroexcavadora i càrrega manual i mecànica de runa sobre camió o contenidor
</t>
  </si>
  <si>
    <t xml:space="preserve">F2191305     </t>
  </si>
  <si>
    <t>Demolició de vorada col·locada sobre formigó, amb compressor i c</t>
  </si>
  <si>
    <t xml:space="preserve">Demolició de vorada col·locada sobre formigó, amb compressor i càrrega manual i mecànica de runa sobre camió o contenidor
</t>
  </si>
  <si>
    <t xml:space="preserve">F2192C06     </t>
  </si>
  <si>
    <t>Demol.vorada+rigola sob/form.,martell trenc.</t>
  </si>
  <si>
    <t xml:space="preserve">Demolició de vorada amb rigola col·locada sobre formigó amb martell trencador muntat sobre retroexcavadora i càrrega amb mitjans mecànics sobre camió o contenidor
</t>
  </si>
  <si>
    <t xml:space="preserve">F2131223     </t>
  </si>
  <si>
    <t>Enderroc de fonament de formigó en massa, amb compressor i càrre</t>
  </si>
  <si>
    <t xml:space="preserve">Enderroc de fonament de formigó en massa, amb compressor i càrrega manual i mecànica de runa sobre camió
</t>
  </si>
  <si>
    <t xml:space="preserve">F2194U32Z    </t>
  </si>
  <si>
    <t>Demol.paviment llamb. sob/form,a&gt;2m,m.mec.+càrrega cam.</t>
  </si>
  <si>
    <t xml:space="preserve">Demolició de paviment de llambordins col·locats sobre formigó, de més de 2 m d'amplària amb mitjans mecànics i càrrega sobre camió
</t>
  </si>
  <si>
    <t xml:space="preserve">F2194JA1     </t>
  </si>
  <si>
    <t>Demolició de paviment de panots col·locats sobre formigó, de fin</t>
  </si>
  <si>
    <t xml:space="preserve">Demolició de paviment de llambordí col·locats sobre formigó, de fins a 10 cm de gruix i fins a 0,6 m d'amplària, amb compressor i càrrega sobre camió
</t>
  </si>
  <si>
    <t xml:space="preserve">F2194AG5     </t>
  </si>
  <si>
    <t>Demol.paviment form.,e=15cm,a&gt;2m,martell trenc.</t>
  </si>
  <si>
    <t xml:space="preserve">Demolició de paviment de formigó, de fins a 15 cm de gruix i més de 2 m d'amplària amb retroexcavadora amb martell trencador i càrrega sobre camió
</t>
  </si>
  <si>
    <t xml:space="preserve">F2194AE1     </t>
  </si>
  <si>
    <t>Demolició de paviment de formigó, de fins a 15 cm de gruix i fin</t>
  </si>
  <si>
    <t xml:space="preserve">Demolició de paviment de formigó, de fins a 15 cm de gruix i fins a 0,6 m d'amplària, amb compressor i càrrega sobre camió
</t>
  </si>
  <si>
    <t xml:space="preserve">F21R1165     </t>
  </si>
  <si>
    <t>Tala cont. dir. arbre &lt;6m+arren. soca+càrrega i transp. cam.</t>
  </si>
  <si>
    <t xml:space="preserve">Tala controlada directa d'arbre &lt; 6 m d'alçària, arrencant la soca, aplec de la brossa generada i càrrega sobre camió grua amb pinça, i transport de la mateixa a planta de compostatge (no més lluny de 20 km)
</t>
  </si>
  <si>
    <t xml:space="preserve">F21R11A5     </t>
  </si>
  <si>
    <t>Tala cont. dir. arbre 6-10m+arren. soca+càrrega i transp. cam.</t>
  </si>
  <si>
    <t xml:space="preserve">Tala controlada directa d'arbre de 6 a 10 m d'alçària, arrencant la soca, aplec de la brossa generada i càrrega sobre camió grua amb pinça, i transport de la mateixa a planta de compostatge (no més lluny de 20 km)
</t>
  </si>
  <si>
    <t xml:space="preserve">F2R542A7     </t>
  </si>
  <si>
    <t>Transport de residus a instal·lació autoritzada de gestió de res</t>
  </si>
  <si>
    <t xml:space="preserve">Transport de residus a instal·lació autoritzada de gestió de residus, amb camió de 20 t i temps d'espera per a la càrrega a màquina, amb un recorregut de més de 10 i fins a 25 km
</t>
  </si>
  <si>
    <t xml:space="preserve">F2RA71H0     </t>
  </si>
  <si>
    <t>Deposició controlada a dipòsit autoritzat de residus de formigó</t>
  </si>
  <si>
    <t xml:space="preserve">Deposició controlada a dipòsit autoritzat de residus de formigó inerts amb una densitat 1,45 t/m3, procedents de construcció o demolició, amb codi 170101 segons la Llista Europea de Residus (ORDEN MAM/304/2002)
</t>
  </si>
  <si>
    <t>1.1.1.2</t>
  </si>
  <si>
    <t xml:space="preserve">1.1.1.3      </t>
  </si>
  <si>
    <t>MOVIMENT DE TERRES</t>
  </si>
  <si>
    <t xml:space="preserve">F227T00F     </t>
  </si>
  <si>
    <t>Repàs i piconatge de caixa de paviment, compactació 95% PM</t>
  </si>
  <si>
    <t xml:space="preserve">Repàs i piconatge de caixa de paviment, amb una compactació del 95% del P.M.
</t>
  </si>
  <si>
    <t xml:space="preserve">F2213422     </t>
  </si>
  <si>
    <t>Excavació per a rebaix en terreny compacte (SPT 20-50), realitza</t>
  </si>
  <si>
    <t xml:space="preserve">Excavació per a rebaix en terreny compacte (SPT 20-50), realitzada amb pala excavadora i càrrega directa sobre camió
</t>
  </si>
  <si>
    <t xml:space="preserve">K22J101A     </t>
  </si>
  <si>
    <t>Ret.terra jardinera,m.man.+aplec p/aprofit.</t>
  </si>
  <si>
    <t xml:space="preserve">Retirada de terra de jardinera amb mitjans manuals i aplec per a posterior aprofitament
</t>
  </si>
  <si>
    <t xml:space="preserve">F222H222     </t>
  </si>
  <si>
    <t>Cates. Excavació de rasa per localitzar serveis</t>
  </si>
  <si>
    <t xml:space="preserve">Excavació de rasa per localitzar serveis, en terreny no classificat amb mitjans manuals i càrrega amb les terres deixades a la vora.
</t>
  </si>
  <si>
    <t xml:space="preserve">F2225121     </t>
  </si>
  <si>
    <t>Excavació de rasa, 1 m d'amplària i fins a 2 m de fondà</t>
  </si>
  <si>
    <t xml:space="preserve">Excavació de rasa de fins a 1 m d'amplària i fins a 2 m de fondària, en terreny compacte, amb retroexcavadora i amb les terres deixades a la vora
</t>
  </si>
  <si>
    <t xml:space="preserve">F228A60F     </t>
  </si>
  <si>
    <t>Rebliment+picon.rasa,ampl.0,6-1,5m,mat.adeq.excav.,g&lt;=25cm,picó</t>
  </si>
  <si>
    <t>Rebliment i piconatge de rasa d'amplària més de 0,6 i fins a 1,5 m, amb material adequat de la pròpia excavació, en tongades de gruix fins a 25 cm, utilitzant picó vibrant, amb compactació del 95 % PM</t>
  </si>
  <si>
    <t xml:space="preserve">F222H420     </t>
  </si>
  <si>
    <t>Excavació de pou aïllat de fins a 2 m de fondària, en terreny co</t>
  </si>
  <si>
    <t xml:space="preserve">Excavació de pou aïllat de fins a 2 m de fondària, en terreny compacte, amb mitjans mecànics
</t>
  </si>
  <si>
    <t xml:space="preserve">F24120DA     </t>
  </si>
  <si>
    <t>Transport de terres per a reutilitzar en obra, amb camió de 24 t</t>
  </si>
  <si>
    <t xml:space="preserve">Transport de terres per a reutilitzar en obra, amb camió de 24 t i temps d'espera per a la càrrega amb mitjans mecànics, amb un recorregut de més de 15 i fins a 20 km
</t>
  </si>
  <si>
    <t xml:space="preserve">F2RA7L00     </t>
  </si>
  <si>
    <t>Deposició controlada a dipòsit autoritzat terra inerts,CER 17050</t>
  </si>
  <si>
    <t>Deposició controlada a dipòsit autoritzat, de residus de terra inerts, procedents d'excavació, amb codi 170504 segons el Catàleg Europeu de Residus (ORDEN MAM/304/2002)</t>
  </si>
  <si>
    <t>1.1.1.3</t>
  </si>
  <si>
    <t>1.1.1</t>
  </si>
  <si>
    <t xml:space="preserve">1.1.2        </t>
  </si>
  <si>
    <t>CLAVEGUERAM</t>
  </si>
  <si>
    <t xml:space="preserve">FD5JZTREZ    </t>
  </si>
  <si>
    <t>Caixa per a embornal prefabricat de formigó de 80x30 cm (mides i</t>
  </si>
  <si>
    <t xml:space="preserve">Caixa per a embornal prefabricat de formigó de 80x30 cm (mides interiors), sobre capa de neteja i anivellament de 15 cm de gruix de formigó HM-20/P/40/I. Inclou conexió de colectors, formació de mitjacanya en tot el perímetre. Tot complet i acabat segons detall de projecte.
</t>
  </si>
  <si>
    <t xml:space="preserve">FDD15525Z    </t>
  </si>
  <si>
    <t>Adaptació paret per a pou i caixa embornal</t>
  </si>
  <si>
    <t xml:space="preserve">Adaptació, a nova cota de paviment, posició i dimensions de la nova tapa, de pous i caixes d'embornal. Paret de gruix 14 cm de maó calat, arrebossada i lliscada per dins amb morter mixt 1:2:10
</t>
  </si>
  <si>
    <t xml:space="preserve">FDDZZT00     </t>
  </si>
  <si>
    <t>Bastiment quadrat,fos.dúctil,p/pou reg.+tapa abat.pas D=700mm,</t>
  </si>
  <si>
    <t xml:space="preserve">Bastiment i tapa quadrada de fosa dúctil per a pou de registre amb tapa abatible tipus Norinco, Cofunco o  equivalent, pas lliure de 700x700mm de diàmetre i classe C-250 segons norma UNE-EN 124, col·locat amb morter d'alta resistència especial. El bastiment i la tapa han de complir la norma AENOR RP 0023. Inclou tots els materials i treballs necessaris per a la correcta execució de la partida. Tot complet i acabat segons especificacions de detalls de projecte.
</t>
  </si>
  <si>
    <t xml:space="preserve">FD5Z76CK     </t>
  </si>
  <si>
    <t>Bastiment i reixa de fosa dúctil, per a embornal, tip. Barcelona</t>
  </si>
  <si>
    <t xml:space="preserve">Bastiment i reixa de fosa dúctil, per a embornal, tipus Barcelona mod. M-3-R de Fabregas Clase C-250 segons normes UNE-EN 124,  de 800x300 mm i 9,9dm3 de superfície d'absorció, segons detall de projecte, col·locat amb morter. Segons normes UNE-EN 124 i AENOR RP 0023. Tot complet i acabat segons especificacions de projecte.
</t>
  </si>
  <si>
    <t xml:space="preserve">F21DZTDP     </t>
  </si>
  <si>
    <t>Connexió de col·lector nou a POU O COL·LECTOR existent</t>
  </si>
  <si>
    <t>Connexió de col·lector nou a pou/col·lector existent de formigó. Inclou formació del forat en pou o col·lector, peces especials de connexionat i sellats, amb els mitjans necessaris i tots els materials i treballs necessaris per a la correcta execució de la partida, com també la càrrega manual de runa sobre camió o contenidor. Tot complet i acabat segons projecte.</t>
  </si>
  <si>
    <t xml:space="preserve">FD7JJ186     </t>
  </si>
  <si>
    <t>Tub pead doble paret corrugat dn 315 mm</t>
  </si>
  <si>
    <t xml:space="preserve">Tub PEAD doblre paret corrugat DN 315 mm rigidesa cirunferencia minima 8KN/m2 inclou junta per unió i lubricant especial per a juntes col·locat al fons de la rasa 
</t>
  </si>
  <si>
    <t xml:space="preserve">GED          </t>
  </si>
  <si>
    <t>Neteja de tub de claveguera amb mitjans mecànics i aigua a press</t>
  </si>
  <si>
    <t xml:space="preserve">Neteja de tub de claveguera amb mitjans mecànics i hidrodinàmics, inclou la retirada de tots els diòsits o residus que causin obstrucció del tub i inspecció final amb càmara de T.V i informe de inspecció.
</t>
  </si>
  <si>
    <t xml:space="preserve">FD957470     </t>
  </si>
  <si>
    <t>Recobriment exterior clavegueres d-30cm, 15cm HM-20/P/I</t>
  </si>
  <si>
    <t xml:space="preserve">Recobriment protector exterior per a clavegueres de tub de formigó de diàmetre 30 cm, amb 15 cm de formigó HM-20/P/20/I, inclòs obertura de rasa de 60cm d'ampla i fins a 1m de profunditat amb mitjans manuals, reblert i posterior compactat
</t>
  </si>
  <si>
    <t xml:space="preserve">FD757315     </t>
  </si>
  <si>
    <t>Reparació mitjançant substitució de tub, claveguera de tub de fo</t>
  </si>
  <si>
    <t xml:space="preserve">Reparació mitjançant substitució de tub, claveguera de tub de formigó de D=30 cm, rejuntat interiorment amb morter de ciment 1:6, solera de 10 cm, rebliment fins a mig tub i argollat amb formigó HM-20/P/20/I
</t>
  </si>
  <si>
    <t>1.1.2</t>
  </si>
  <si>
    <t xml:space="preserve">1.1.4        </t>
  </si>
  <si>
    <t>ENCINTATS I PAVIMENTS</t>
  </si>
  <si>
    <t xml:space="preserve">1.1.4.1      </t>
  </si>
  <si>
    <t>ENCINTATS</t>
  </si>
  <si>
    <t xml:space="preserve">Col·locació de vorada metàl·lica  ancorada sobre terreny compactat
</t>
  </si>
  <si>
    <t xml:space="preserve">K8JRD3S1     </t>
  </si>
  <si>
    <t>Desmuntatge, reparació i posterior col·locació de peces de coron</t>
  </si>
  <si>
    <t xml:space="preserve">Desmuntatge, reparació i posterior col·locació de peces de coronament de pedra, es repararà amb morter tècnic de reparació clase R4 tipus SikaTop-122 de la casa Sika un cop netejades i sanejades les superfícies malmeses i passivitsades les armadures oxidades.
</t>
  </si>
  <si>
    <t xml:space="preserve">K8J36B7K     </t>
  </si>
  <si>
    <t>Coronament de paret de 33 a 47 cm de gruix, amb pedra artificial</t>
  </si>
  <si>
    <t xml:space="preserve">Coronament de paret de 33 a 47 cm de gruix, amb pedra artificial de morter de ciment blanc, polida, amb dos cantells en escaire, col·locada amb morter mixt 1:2:10
</t>
  </si>
  <si>
    <t xml:space="preserve">F9715G11     </t>
  </si>
  <si>
    <t>Base per a rigola amb formigó HM-20/P/20/I, de consistència plàs</t>
  </si>
  <si>
    <t xml:space="preserve">Base per a rigola amb formigó HM-20/P/20/I, de consistència plàstica i grandària màxima del granulat 20 mm, escampat des de camió, estesa i vibratge manual, acabat reglejat
</t>
  </si>
  <si>
    <t xml:space="preserve">F97422EA     </t>
  </si>
  <si>
    <t>Rigola de 20x20x8cm  peces de morter de ciment de colo</t>
  </si>
  <si>
    <t xml:space="preserve">Rigola de 20 cm d'amplària amb peces de morter de ciment de color blanc, de 20x20x8 cm, col·locades amb morter i rejuntades amb beurada de ciment blanc
</t>
  </si>
  <si>
    <t xml:space="preserve">F975ZT06     </t>
  </si>
  <si>
    <t>Rigola Programa Zehn Basalto Breinco _30x20x10 cm  negra</t>
  </si>
  <si>
    <t xml:space="preserve">Rigola de 30 cm d'amplada de pedra artificial tipus Programa Zehn Basalto de Breinco, o  equivalent, color negre, de forma rectangular de 30x20 cm i 10 cm de gruix, col·locat amb morter de ciment 1:4, elaborat a l'obra amb formigonera de 165 l, de 3 cm de gruix, anivellada segons replanteig, previ enllardat de les peces per la cara del recolzament amb morter adhesiu tipus Pegoland, Fermaflex o similar equivalent, específic per a bases pètrees. Inclou reblert de junts de 5 mm amb un 60% de sorra fina i un 40% de resines epoxi VDW805,  ajustaments en entregues a façana, juntes de gir en corbes del carrer, separadors de 5 mm en tota l'extensió de col·locació i part proporcional de col·locació a nivell de totes les tapes de serveis que quedin afectades per les obres. Tot complet i acabat segons projecte.
</t>
  </si>
  <si>
    <t xml:space="preserve">F96512C9     </t>
  </si>
  <si>
    <t>Vorada recta form. prefabricat tipus Jardí P-3 80x200x1000mm ICA</t>
  </si>
  <si>
    <t xml:space="preserve">Vorada recta de peces de formigó tipus Jardí P-3 de la casa ICA o similar, dimensions 80x200x1000, de classe climàtica B, classe resistent a l'abrasió H i classe resistent a flexió S (R-3,5 MPa), segons UNE-EN 1340, col·locada sobre base de formigó no estructural de 15 N/mm2 de resistència mínima a compressió i de 20 a 25 cm d'alçària, i rejuntada amb morter
</t>
  </si>
  <si>
    <t xml:space="preserve">F961A87A     </t>
  </si>
  <si>
    <t>Vorada de pedra granítica per a reposició de peces malmeses 15%</t>
  </si>
  <si>
    <t xml:space="preserve">Retirada i reposició de vorada de pedra granítica escairada, buixardada, de forma recta, de 20x30 cm, col·locada sobre base de formigó no estructural de 15 N/mm2 de resistència mínima a compressió i de 20 a 25 cm d'alçària i rejuntada. 
Per a reposició de peces existents malmeses (15%).
</t>
  </si>
  <si>
    <t xml:space="preserve">F965ZTD91    </t>
  </si>
  <si>
    <t>Vorada corba formigó prefabricat tipus T5 220x300mm de ICA</t>
  </si>
  <si>
    <t xml:space="preserve">Vorada corba de peces de formigó, tipus T5 de Breinco o equivalent, de color negre, amb secció normalitzada de calçada C2 de 30x22 cm, de classe climàtica B, classe resistent a l'abrasió H i classe resistent a flexió T (R-5 MPa), segons UNE-EN 1340, col·locada sobre base de formigó HM-20/P/40/I de 20 a 25 cm d'alçària, i rejuntada amb morter M-5
</t>
  </si>
  <si>
    <t xml:space="preserve">F965ZTD9     </t>
  </si>
  <si>
    <t>Vorada recta formigó prefabricat tipus T5 220x300mm de ICA</t>
  </si>
  <si>
    <t xml:space="preserve">Vorada recta de peces de formigó, tipus T5 de Breinco o equivalent, de color negre, amb secció normalitzada de calçada C2 de 30x22 cm, de classe climàtica B, classe resistent a l'abrasió H i classe resistent a flexió T (R-5 MPa), segons UNE-EN 1340, col·locada sobre base de formigó HM-20/P/40/I de 20 a 25 cm d'alçària, i rejuntada amb morter M-5
</t>
  </si>
  <si>
    <t xml:space="preserve">F985ZT08     </t>
  </si>
  <si>
    <t>Gual tipus v120 de Breinco o equivalent (peatonal)</t>
  </si>
  <si>
    <t xml:space="preserve">Gual peatonal de peces de formigó, tipus v120 de Breinco o equivalent, inclòs part proporcional de peces especials de caps de gual conformades amb quart de circumferència, col.locat sobre base de formigó HM-20/P/40/I de 20 a 25 cm d'alçària i rejuntat amb morter de ciment 1:4 amb pòrtland amb filler calcari, elaborat amb formigonera de 165 l. 
</t>
  </si>
  <si>
    <t xml:space="preserve">F9915245     </t>
  </si>
  <si>
    <t>Escocell de 200x80 cm i 20 cm de fondària, amb 6 peces de morter</t>
  </si>
  <si>
    <t xml:space="preserve">Escocell de 200x80 cm i 20 cm de fondària, amb 6 peces de morter de ciment, clase 3H, tipus ICA P-3 de 1000x80x200 cm,  rejuntades amb morter de ciment blanc, calç i sorra de marbre i col·locat sobre base de formigó no estructural de 15 N/mm2 de resistència mínima a compressió
</t>
  </si>
  <si>
    <t xml:space="preserve">F985ZT65     </t>
  </si>
  <si>
    <t>Gual per vehicles de peces de formigó, doble capa, de 60x30 cm,</t>
  </si>
  <si>
    <t xml:space="preserve">Gual per vehicles de peces de formigó, doble capa, de 60x30 cm, tipus Barcelona de ICA, inclos peces especials de caps, col·locat sobre base de formigó no estructural 15 N/mm2 de resistència mínima a compressió i de 20 a 25 cm d'alçària, i rejuntat amb morter
</t>
  </si>
  <si>
    <t>1.1.4.1</t>
  </si>
  <si>
    <t xml:space="preserve">1.1.4.2      </t>
  </si>
  <si>
    <t>PAVIMENTS</t>
  </si>
  <si>
    <t xml:space="preserve">F9A2321A     </t>
  </si>
  <si>
    <t>Base granular d'ull de perdiu de 3-6mm amb estesa de material</t>
  </si>
  <si>
    <t xml:space="preserve">Base granular d'ull de perdiu de 3-6mm amb estesa de material
</t>
  </si>
  <si>
    <t xml:space="preserve">F921R01J     </t>
  </si>
  <si>
    <t>Subbase de tot-u artificial procedent de granulats reciclats de</t>
  </si>
  <si>
    <t xml:space="preserve">Subbase de tot-u artificial procedent de granulats reciclats de formigó, amb estesa i piconatge del material al 98 % del PM
</t>
  </si>
  <si>
    <t xml:space="preserve">F9265G11     </t>
  </si>
  <si>
    <t>Subbase de formigó HM-20/P/20/I, de consistència plàstica i gran</t>
  </si>
  <si>
    <t xml:space="preserve">Subbase de formigó HM-20/P/20/I, de consistència plàstica i grandària màxima del granulat 20 mm, abocat des de camió amb estesa i vibrat manual, amb acabat reglejat
</t>
  </si>
  <si>
    <t xml:space="preserve">F9265G144    </t>
  </si>
  <si>
    <t>Desaigua en solera format per passatub de pvc de 110mm de diamet</t>
  </si>
  <si>
    <t xml:space="preserve">desaigua en solera format per passatub de PVC de 110mm de diametre de 15cm de llarg col·locat segons detall
</t>
  </si>
  <si>
    <t xml:space="preserve">F7B451B0     </t>
  </si>
  <si>
    <t>Geotèxtil feltre polièst. no teix. lligat mecàn. 110-130g/m2,s/a</t>
  </si>
  <si>
    <t>Geotèxtil format per feltre de polièster no teixit lligat mecànicament de 110 a 130 g/m2, col.locat sense adherir</t>
  </si>
  <si>
    <t>F9_TOP_BASALT</t>
  </si>
  <si>
    <t>Pav. Programa Petra Basalto peça 20x30x10cm col·locat amb morter</t>
  </si>
  <si>
    <t xml:space="preserve">Paviment de peça 20x30x10cm tipus Programa Petra de Breinco Basalto, de color negre amb arid de basalt , amb dossificació mínima de 380kg/m3 (1/4) consistència tova i un gruix de 3cm, elaborat a l'obra amb formigonera de 165 l, i reblert de junts amb sorra fina rentada (0-1,25mm de diametre) estesa en diferents escombrades fins al 70% de la junta, per al 30% restant s'aplica morter de rejuntat tipus VDW-805, o equivalent.
</t>
  </si>
  <si>
    <t xml:space="preserve">F9_TOP_ULL   </t>
  </si>
  <si>
    <t>Pav.Programa Petra Basalto 20x30x10 cm s. llit d'ull de perdiu</t>
  </si>
  <si>
    <t xml:space="preserve">Paviment de peça 20x30x10cm tipus Programa Petra de Breinco Basalto, de color negre amb arid de basalt , col·locat sobre llit d'ull de perdiu amb separadors de pvc 3.5 cm, reblert de junts amb sorra fina
</t>
  </si>
  <si>
    <t xml:space="preserve">F9_TOP_BLANC </t>
  </si>
  <si>
    <t>Pav. Programa Petra Blanc peça 10x30x10cm col·locat amb morter</t>
  </si>
  <si>
    <t xml:space="preserve">Paviment de peça 10x30x10cm tipus Programa Petra de Breinco, Blanc amb àrid de marbre, col·locat amb morter de ciment amb dossificació mínima de 380kg/m3 (1/4) consistència tova i un gruix de 3cm, elaborat a l'obra amb formigonera de 165 l, i reblert de junts amb sorra fina rentada (0-1,25mm de diametre) estesa en diferents escombrades fins al 70% de la junta, per al 30% restant s'aplica morter de rejuntat tipus VDW-805, o equivalent.
</t>
  </si>
  <si>
    <t xml:space="preserve">F9_TOP       </t>
  </si>
  <si>
    <t>Paviment de peça 20x30x10cm tipus Programa Petr de Breinco, Petr</t>
  </si>
  <si>
    <t xml:space="preserve">Paviment de peça 20x30x10cm tipus Programa Petra de Breinco, Petra White, col·locat amb morter de ciment amb dossificació mínima de 380kg/m3 (1/4) consistència tova i un gruix de 3cm, elaborat a l'obra amb formigonera de 165 l, i reblert de junts amb sorra fina rentada (0-1,25mm de diametre) estesa en diferents escombrades fins al 70% de la junta, per al 30% restant s'aplica morter de rejuntat tipus VDW-805, o equivalent.
</t>
  </si>
  <si>
    <t xml:space="preserve">F9E1320G     </t>
  </si>
  <si>
    <t>Paviment panot, 20x20x4cm,preu alt,col.truc macet.mor</t>
  </si>
  <si>
    <t>Paviment de panot per a vorera gris de 20x20x4 cm, classe 1a, preu alt, col·locat a truc de maceta amb morter mixt 1:2:10 i beurada de ciment pòrtland</t>
  </si>
  <si>
    <t xml:space="preserve">F9E13ASD     </t>
  </si>
  <si>
    <t>Tarima de fusta Ipe de 1ª qualitat, de 22x96mm amb llarg variabl</t>
  </si>
  <si>
    <t xml:space="preserve">Tarima de fusta Ipe de 1ª qualitat, de 22x96mm amb llarg variable, cantos roms, tractada amb oli Monocoat, amb anclatge ocult col·locada sobre rastrells de 40x40 i 40x60mm de Pi de Flandes i tractament risc 4, segons detall de projecte.
</t>
  </si>
  <si>
    <t xml:space="preserve">F9E13AD23    </t>
  </si>
  <si>
    <t>Confecció de graó de fusta de Ipe, amb contrahuellas formades pe</t>
  </si>
  <si>
    <t>ml</t>
  </si>
  <si>
    <t xml:space="preserve">Confecció de graó de fusta de Ipe, amb contrahuellas formades per tauló de fusta de 160x33mm i llarg variable, canto rom, fixades sobre llata de fusta de 38x50mm, tracta amb oli Monocoat, tot segons detall de projecte
</t>
  </si>
  <si>
    <t xml:space="preserve">F9A1201F     </t>
  </si>
  <si>
    <t>Paviment sauló,estesa+picon.95%PM</t>
  </si>
  <si>
    <t>Paviment de sauló, amb estesa i piconatge del material al 95 % del PM</t>
  </si>
  <si>
    <t xml:space="preserve">F618681K     </t>
  </si>
  <si>
    <t>Paret de gruix 20 cm i alçària &lt;= 1 m, de bloc de morter de cime</t>
  </si>
  <si>
    <t xml:space="preserve">Paret de gruix 20 cm i alçària &lt;= 1 m, de bloc de morter de ciment foradat llis de 400x200x200 mm, per a revestir, col·locat amb morter mixt de ciment pòrtland amb filler calcari 1:2:10
</t>
  </si>
  <si>
    <t xml:space="preserve">F61ZQ025     </t>
  </si>
  <si>
    <t>Formigó de 225 kg/m3, amb una proporció en volum 1:3:6, granulat</t>
  </si>
  <si>
    <t xml:space="preserve">Formigó de 225 kg/m3, amb una proporció en volum 1:3:6, granulat de pedra calcària de grandària màxima 20 mm, col·locat manualment, per a parets de blocs de morter de ciment
</t>
  </si>
  <si>
    <t xml:space="preserve">F61Z3000     </t>
  </si>
  <si>
    <t>Acer en barres corrugades B500S de límit elàstic &gt;= 500 N/mm2 pe</t>
  </si>
  <si>
    <t>kg</t>
  </si>
  <si>
    <t xml:space="preserve">Acer en barres corrugades B500S de límit elàstic &gt;= 500 N/mm2 per a l'armadura de parets de blocs de morter de ciment
</t>
  </si>
  <si>
    <t xml:space="preserve">F9F15102     </t>
  </si>
  <si>
    <t>Reposició de paviment de llambordins de formigó  de 10x20x8cm</t>
  </si>
  <si>
    <t xml:space="preserve">Reposició de paviment de llambordins de formigó de forma rectangular de 10x20 cm i 8 cm de gruix, preu superior, col·locats amb morter de ciment 1:6 i beurada de ciment
</t>
  </si>
  <si>
    <t xml:space="preserve">F9G234AS     </t>
  </si>
  <si>
    <t>Paviment continu exterior de formigó en massa de 15 cm de gruix,</t>
  </si>
  <si>
    <t xml:space="preserve">Paviment continu exterior de formigó en massa de 15 cm de gruix, amb junts, realitzat amb formigó HM-20/B/10/I fabricat en central i abocament des de camió, estès i vibrat manual; capa de rodadura amb àrid de silice i pols de quars, pigments blanc, tractat superficialment amb capa de trànsit de rendiment 3 kg/m², amb una duresa MOHS dels àrids 9, i amb acabat polit tipus durpolish de dursil, o equivalent, inclou junts de retracció de 30mm de profunditat fets amb tall de disc cada 30m2. 
</t>
  </si>
  <si>
    <t xml:space="preserve">F9G23AS34    </t>
  </si>
  <si>
    <t>Formació de rampa de formigó HM-20 mida màxima de l'arid 10cm ac</t>
  </si>
  <si>
    <t xml:space="preserve">Formació de rampa de formigó HM-20/P/10/I, amb mida màxima de l'arid 10cm acabat polit, de 30cm d'alçada màxima
</t>
  </si>
  <si>
    <t>1.1.4.2</t>
  </si>
  <si>
    <t>1.1.4</t>
  </si>
  <si>
    <t xml:space="preserve">1.1.5        </t>
  </si>
  <si>
    <t>ENLLUMENAT PÚBLIC</t>
  </si>
  <si>
    <t xml:space="preserve">FDK2UC30     </t>
  </si>
  <si>
    <t>Pericó regist.form.prefabricat s/fons,40x40cmx60cm,p/instal.serv</t>
  </si>
  <si>
    <t>Pericó de registre de formigó prefabricat sense fons, de 40x40 cm i 60 cm de fondària, per a instal·lacions de serveis, col·locada sobre solera de formigó HM-20/P/40/I de 15 cm de gruix</t>
  </si>
  <si>
    <t xml:space="preserve">EGD2223D     </t>
  </si>
  <si>
    <t>Placa connex.terra acer,form.estel (mass.),S=0,3m2,g=4,5mm,soter</t>
  </si>
  <si>
    <t>Placa de connexió a terra d'acer, en forma d'estel (massissa), de superfície 0,3 m2, de 4,5 mm de gruix i soterrada</t>
  </si>
  <si>
    <t xml:space="preserve">EGDZU001     </t>
  </si>
  <si>
    <t>Punt de connexio a terra amb pont seccionador de p</t>
  </si>
  <si>
    <t>Punt de connexio a terra amb pont seccionador de platina de coure, muntat en caixa estanca i col.locat superficialment</t>
  </si>
  <si>
    <t xml:space="preserve">FG21RD1G     </t>
  </si>
  <si>
    <t>Tub rígid de PVC, de 63 mm de diàmetre nominal, aïllant i no pro</t>
  </si>
  <si>
    <t xml:space="preserve">Tub rígid de PVC, de 63 mm de diàmetre nominal, aïllant i no propagador de la flama, amb una resistència a l'impacte de 6 J, resistència a compressió de 250 N, d'1,2 mm de gruix, amb unió encolada i com a canalització soterrada
</t>
  </si>
  <si>
    <t xml:space="preserve">FG380907     </t>
  </si>
  <si>
    <t>Conductor Cu nu,1x35mm2,munt.p.terra</t>
  </si>
  <si>
    <t>Conductor de coure nu, unipolar de secció 1x35 mm2, muntat en malla de connexió a terra</t>
  </si>
  <si>
    <t xml:space="preserve">FG22TA1K     </t>
  </si>
  <si>
    <t>Tub corbable corrugat de polietilè, de doble capa, llisa la inte</t>
  </si>
  <si>
    <t xml:space="preserve">Tub corbable corrugat de polietilè, de doble capa, llisa la interior i corrugada l'exterior, de 40 mm de diàmetre nominal, aïllant i no propagador de la flama, resistència a l'impacte de 15 J, resistència a compressió de 450 N, muntat com a canalització soterrada
</t>
  </si>
  <si>
    <t xml:space="preserve">FHNZ001      </t>
  </si>
  <si>
    <t>Linea de llum tipus Underscore 18-Ledstrip amb lluminària lineal</t>
  </si>
  <si>
    <t xml:space="preserve">Linea de llum tipus Underscore 18-Ledstrip amb lluminària lineal Ledstrip Tube RGB, 5W/m 12V, 90lm/m de iGuzzini, consta de perfil d'alumini de superfície baix rígid sense marc de 13,5x16,8mm tipus MXK8 d'iGuzzini de color plata, lluminària ledstrip tube amb mòduls de 5m, alimentador electrònic 35W 12V (1 cada 5m), seqüenciador PWM master amb sortida de tensió amb radio control per a RGB màxim 2 bobines (una unitat per partida), seqüenciador PWM Slave amb sortida de tensió sense radio control per a RGB (1 cada 5ml), kit terminal ledstrip (1 cada 5m), difussor translúcid Underscore Ledstrip RGRB de iGuzzini, extrems de tancament per a perfil minimal per a ledstrip RGB (1 cada 4m), clips de fixació per a perfils lineals (1 cada 2m), tasa RAEE corresponent, tot muntat conectat i comprovat.
</t>
  </si>
  <si>
    <t xml:space="preserve">FHNZZ004     </t>
  </si>
  <si>
    <t>Proyector modelo TOP-404/A40 de carandini o equivalent,</t>
  </si>
  <si>
    <t xml:space="preserve">Proyector modelo TOP-404/A40 de carandini o equivalent, clase I, armadura y marco de fundición inyectada de aluminio pintado en color gris RAL 7039, vidrio de cierre montado al marco y sellado con silicona, junta de estanqueidad de silicona alojada en acanaladura del marco, caja de conexiones incorporada con opción de colocación cortacircuitos seccionables, reflector asimétrico frontal a 40º, de chapa de aluminio abrillantado y anodizado. Apertura rápida mediante palanca de fundición, acceso a la lámpara y al equipo por la parte frontal, grado de protección del conjunto IP-66, con equipo incorporado de Vmh de 150 W montado en placa extraíble y horquilla de fijación de pasamano de acero galvanizado. s'inclouen els mitjans auxiliars per el muntatge, tot complert i acabat segons planols de detall de projecte.
</t>
  </si>
  <si>
    <t xml:space="preserve">FHNZZ007     </t>
  </si>
  <si>
    <t>Alimentació per instal·lacio de luminaries de led inclos connexi</t>
  </si>
  <si>
    <t xml:space="preserve">Alimentació de linea LED, inclou connexió a armari d'enllumenat existent, protecció amb interruptor autòmatic magnetotèrmic de 16A, tipus PIA corba MA, 
</t>
  </si>
  <si>
    <t xml:space="preserve">FG151422     </t>
  </si>
  <si>
    <t>Caixa estanca de derivació, de 180x60x60, IP-54</t>
  </si>
  <si>
    <t xml:space="preserve">Caixa estanca de derivació rectangular de plàstic, de 180x60x60 mm, amb grau de protecció IP-54, muntada superficialment
</t>
  </si>
  <si>
    <t xml:space="preserve">FG319234     </t>
  </si>
  <si>
    <t>Cable amb conductor de coure de 0,6/1 kV de tensió assignada, am</t>
  </si>
  <si>
    <t xml:space="preserve">Cable amb conductor de coure de 0,6/1 kV de tensió assignada, amb designació RV-K, bipolar, de secció 2 x 2,5 mm2, amb coberta del cable de PVC, col·locat en tub
</t>
  </si>
  <si>
    <t>1.1.5</t>
  </si>
  <si>
    <t xml:space="preserve">1.1.6        </t>
  </si>
  <si>
    <t>XARXA DE REG</t>
  </si>
  <si>
    <t xml:space="preserve">FJSAZME1Z    </t>
  </si>
  <si>
    <t>Programador Rain Bird ESP-LX Modular</t>
  </si>
  <si>
    <t xml:space="preserve">Programador Rain Bird ESP-LX Modular de 8 estacions ampliable fins a 32, afegint móduls de 4 a 8 est., pantalla LCD amb programació mitjançant símbols, 4 programes, Water budget de 0 a 300% en increments de 1%, transformador intern 230V/24V-50Hz, amb muntatge exterior. Inclou kit de protecció antidescarrega LPVK-12E i instal·lació del programador amb la corresponent connexió, comprovacions eléctriques y programació, a punt per funcionar.
</t>
  </si>
  <si>
    <t xml:space="preserve">FG1BZME2     </t>
  </si>
  <si>
    <t>Rain sensor RSD-BEx</t>
  </si>
  <si>
    <t xml:space="preserve">Subministrament i col·locació de sensor de pluja Rain sensor RSD-BEx
</t>
  </si>
  <si>
    <t xml:space="preserve">FJSZU004Z    </t>
  </si>
  <si>
    <t>Connexió elèctrica entre programador i escomesa</t>
  </si>
  <si>
    <t>Connexió elèctrica entre programador i escomesa, per a una potència de 100W a 220V amb ICPM de protecció de 5a instal.lat segons disposicions de la unitat operativa d'enllumenat públic, xarxa de cable de coure 2x6 mm2 vfv100 entubat</t>
  </si>
  <si>
    <t xml:space="preserve">FDK2ZTC1     </t>
  </si>
  <si>
    <t>Pericó de 120x60x60</t>
  </si>
  <si>
    <t>Pericó de 120x60x60 amb by-pass mestre de 2'' de bronze, amb paret de 15 cm de gruix de maó calat de 290x140x100 mm, pres amb morter M-80, tot complert i acabat inclòs lliscat interior i fons de grava i bastiment i tapa segons especificacions de Parcs i Jardins</t>
  </si>
  <si>
    <t xml:space="preserve">FDK2ZTC2     </t>
  </si>
  <si>
    <t>Pericó de 50x36x32 HDPE, amb by-pass sectorial</t>
  </si>
  <si>
    <t xml:space="preserve">Pericó de 50x36x32 de Polietilé d'Alta Densitat tipus Rain Bird VB1419 amb tapa i clau, Extensió Rain Bird VB1419 sense tapa, rejilla RainBird VB1419G  amb filtre de 300 micres, tapa de ferro fos i marc d'acer, clau per tancar i elevar tapes, instal·lació d'arqueta amb la corresponent vàlvula de conexionat, by-pass sectorial, comprovació elècctríca llesta per funcionar
</t>
  </si>
  <si>
    <t xml:space="preserve">FDK22TCD     </t>
  </si>
  <si>
    <t>Vàlvula elèctrica tipus 100-PGA de RainBird, amb presa roscada d</t>
  </si>
  <si>
    <t xml:space="preserve">Vàlvula elèctrica tipus 100-PGA de RainBird, amb presa roscada de 1" , cos en PVC configuració linea/angle,control de caudal  Soleinode 24V, regulador de pressió PRS-Dial
</t>
  </si>
  <si>
    <t xml:space="preserve">FDK22RAIA    </t>
  </si>
  <si>
    <t>Valvula manual 1"</t>
  </si>
  <si>
    <t xml:space="preserve">Valvula manual 1"
</t>
  </si>
  <si>
    <t xml:space="preserve">FN81ZTE1     </t>
  </si>
  <si>
    <t>Vàlvula de descàrrega o de drenatge automàtica</t>
  </si>
  <si>
    <t xml:space="preserve">Vàlvula de descàrrega o de drenatge automàtica de  diàmetre nominal 1.1/4´´, de 10 bar de PN, de bronze, amb arqueta VB-708
</t>
  </si>
  <si>
    <t xml:space="preserve">FN81ZME2Z    </t>
  </si>
  <si>
    <t>Vàlvula ventosa anti-sifó diàmetre nominal 1/2´´</t>
  </si>
  <si>
    <t xml:space="preserve">Vàlvula ventosa anti-sifó de diametre nominal 1/2´´, de 10 bar de PN, de bronze, amb arqueta VB-708
</t>
  </si>
  <si>
    <t xml:space="preserve">FJS_001      </t>
  </si>
  <si>
    <t>Difusor emergent Rain Bird 1804-SAM-PRS</t>
  </si>
  <si>
    <t xml:space="preserve">Subministrament i instal·lació de difusor emergent Rain Bird 1804-SAM-PRS, alçada emergent de 10,2cm, pressió de 1 fins a 2,1 bar, dispositiu antidrenatge SAM i regulador de pressió PRS, amb boquilla rotatoria RN-17-24 de 90º o 180º segons plànol. Inclou accessoris i instal·lació de difusor amb boquilla conectat a la canonada general, comprobada i llesta per funcionar.
</t>
  </si>
  <si>
    <t xml:space="preserve">FJS_0323     </t>
  </si>
  <si>
    <t>Boquillagiratòria 90/180/360º</t>
  </si>
  <si>
    <t xml:space="preserve">Boquillagiratòria 90/180/360º
</t>
  </si>
  <si>
    <t xml:space="preserve">FJS_000      </t>
  </si>
  <si>
    <t>UniTechline, tub degoters autocompensants, d-16 cada 33cm, 2,3l/</t>
  </si>
  <si>
    <t xml:space="preserve">Subministrament i col·locació de canonada de polietilè de D=16 mm amb degoters autocompensants integrats cada 33cm, tipus UniTechLine, amb caudal  2.3l/h per degoter. Inclòs accessoris i estaques.
</t>
  </si>
  <si>
    <t xml:space="preserve">FFB25355     </t>
  </si>
  <si>
    <t>Tub PE 40,DN=25mm,PN=6bar,sèrie SDR 11,UNE-EN 12201-2,dific.mig,</t>
  </si>
  <si>
    <t>Tub de polietilè de designació PE 40, de 25 mm de diàmetre nominal, de 6 bar de pressió nominal, sèrie SDR 11, UNE-EN 12201-2, connectat a pressió, amb grau de dificultat mig, utilitzant accessoris de plàstic, i col·locat al fons de la rasa</t>
  </si>
  <si>
    <t xml:space="preserve">FFB26355     </t>
  </si>
  <si>
    <t>Tub PE 40,DN=32mm,PN=6bar,sèrie SDR 11,UNE-EN 12201-2,dific.mig,</t>
  </si>
  <si>
    <t>Tub de polietilè de designació PE 40, de 32 mm de diàmetre nominal, de 6 bar de pressió nominal, sèrie SDR 11, UNE-EN 12201-2, connectat a pressió, amb grau de dificultat mig, utilitzant accessoris de plàstic, i col·locat al fons de la rasa</t>
  </si>
  <si>
    <t xml:space="preserve">FFB27455     </t>
  </si>
  <si>
    <t>Tub PE 80,DN=40mm,PN=10bar,sèrie SDR 7,4,UNE-EN 12201-</t>
  </si>
  <si>
    <t>Tub de polietilè de designació PE 40, de 40 mm de diàmetre nominal, de 10 bar de pressió nominal, sèrie SDR 7,4, UNE-EN 12201-2, connectat a pressió, amb grau de dificultat mig i col.locat al fons de la rasa</t>
  </si>
  <si>
    <t xml:space="preserve">FFA1ZME1     </t>
  </si>
  <si>
    <t>Tub de PVC rigid de 110 mm de diàmetre, per protegir canalitzaci</t>
  </si>
  <si>
    <t>Tub de PVC rigid de 110 mm de diàmetre, per protegir canalitzacions de reg en les zones pavimentades i col·locat al fons de la rasa</t>
  </si>
  <si>
    <t xml:space="preserve">FFB1DES      </t>
  </si>
  <si>
    <t>Cablejat per programadors entre programador i Solenoides, inclou</t>
  </si>
  <si>
    <t xml:space="preserve">Cablejat per programadors entre programador i Solenoides, inclou cable de mando RainBird DI115 1x1,5mm2, conductor de coure rígid doblre recobriment PVC-PE
</t>
  </si>
  <si>
    <t xml:space="preserve">FDGZU010     </t>
  </si>
  <si>
    <t>Banda cont.plàstic,color,30cm,col·locada llarg rasa,20cm sobre c</t>
  </si>
  <si>
    <t>Banda contínua de plàstic de color, de 30 cm d'amplària, col·locada al llarg de la rasa a 20 cm per sobre de la canonada, per a malla senyalitzadora</t>
  </si>
  <si>
    <t xml:space="preserve">ED7FZTD      </t>
  </si>
  <si>
    <t>Clavegueró PVC-U paret massissa,sanejam.pressió,DN=50 mm,PN=6 b</t>
  </si>
  <si>
    <t xml:space="preserve">Clavegueró amb tub de PVC-U de paret massissa per a sanejament amb pressió, de DN 50 mm i de PN 6 bar segons norma UNE-EN 1456-1, sobre solera de formigó de 15 cm de gruix, llit de sorra de 15 cm de gruix i reblert amb sorra fins a 30 cm per sobre del tub
</t>
  </si>
  <si>
    <t xml:space="preserve">F2221242     </t>
  </si>
  <si>
    <t>Excavació de rasa per a pas d'instal·lacions de 15 cm d'amplària</t>
  </si>
  <si>
    <t xml:space="preserve">Excavació de rasa per a pas d'instal·lacions de 15 cm d'amplària i 40 cm de fondària, reblert i compactació amb terres seleccionades de la pròpia excavació, sense pedres, amb minirasadora manual
</t>
  </si>
  <si>
    <t xml:space="preserve">FDK2ZTC4     </t>
  </si>
  <si>
    <t>Pericó de formigó prefabricat 30x30x33 , valvula 1 1/4" descarre</t>
  </si>
  <si>
    <t xml:space="preserve">Pericó de formigó prefabricat 30x30x33 col·locat en solera de formigó, desguàs i vàlvula racord de  1 1/4'' per rentatge de xarxa de degoteig  bastiment d'acer i tapa de fosa segons requeriments de Parcs i Jardins
</t>
  </si>
  <si>
    <t xml:space="preserve">FDK26257     </t>
  </si>
  <si>
    <t>Pericó de registre de formigó prefabricat sense fons de 30x30x33</t>
  </si>
  <si>
    <t xml:space="preserve">Pericó de registre de formigó prefabricat sense fons de 30x30x33 cm, per a instal·lacions de serveis, col·locat sobre solera de formigó HM-20/B/40/I de 15 cm de gruix i reblert lateral amb terra de la mateixa excavació
</t>
  </si>
  <si>
    <t>1.1.6</t>
  </si>
  <si>
    <t xml:space="preserve">1.1.7        </t>
  </si>
  <si>
    <t>MOBILIARI URBÀ</t>
  </si>
  <si>
    <t xml:space="preserve">FQ000000     </t>
  </si>
  <si>
    <t>Banc de pedra artificial de 120x120x45 cm Basic de Breinco</t>
  </si>
  <si>
    <t xml:space="preserve">Banc monolític de formigó prefabricat de 120x120x46 cm amb base retranqueijada 5cm ,tipus Basic de Breinco, acabat smooth de color negra, col·locat sobre la base del  paviment.
</t>
  </si>
  <si>
    <t xml:space="preserve">FQ11ZZ10     </t>
  </si>
  <si>
    <t>Banc NEOBARCINO de Benito</t>
  </si>
  <si>
    <t xml:space="preserve">Banc NEOBARCINO de bENITO o equivalent de 180cm de llargària. Seient de llistons de amb fusta tropical amb certificat FSC  amb oli de dos components. Potes de fosa d'alumini amb recobriment plàstic. ancorada mitjançant dos perns d'acer per pota, tractats amb protecció antioxidant, fixada mecanicament al paviment amb resines epoxi, ciment ràpid o similar. Pes: 19kg. Transport i col·locació inclososs
</t>
  </si>
  <si>
    <t xml:space="preserve">FQ1323K3     </t>
  </si>
  <si>
    <t>Banc de pedra artificial Pause side 262x45x60cm de Breinco</t>
  </si>
  <si>
    <t xml:space="preserve">Banc de formigó prefabricat de 262,40x60cm tipus Pause Side de Breinco, acabat smooth color white, colocat .
</t>
  </si>
  <si>
    <t xml:space="preserve">FQ12390      </t>
  </si>
  <si>
    <t>Formació de banc de fusta de Ipe, de 56cm d'ampla, format per 5</t>
  </si>
  <si>
    <t xml:space="preserve">Formació de banc de fusta de Ipe, de 56cm d'ampla, format per 5 rastrells 70x33mm, un llistó de 70x70mm fresat i un frontal de 45x190mm, de llarg lliure i cantells roms, tractat amb oli Decking Oil Duo System de Rubio Monocoat, muntat  sobre rastrells de 40x40mm  de fusta de pi cuperitzat, tot muntat segons detall de projecte.
</t>
  </si>
  <si>
    <t xml:space="preserve">FQ12340A     </t>
  </si>
  <si>
    <t>Raspatller de fusta de Ipe, 250cm de llarg, amb forma trapezoida</t>
  </si>
  <si>
    <t xml:space="preserve">Raspatller de fusta de Ipe, 250cm de llarg, amb forma trapezoidal a partir d'un tabló de 180x90mm, amb cantos rom, tractat ractat amb oli tipus Decking Oil Duo System de Rubio Monocoat, 3 perfils metàl·lics L40 d'acer de suport amb imprimació antioxidant i acabat amb Esmalte Directo de la casa Hammerite, dos mans,tot segons detall de projecte,
</t>
  </si>
  <si>
    <t xml:space="preserve">FQ12335      </t>
  </si>
  <si>
    <t>Formació de banc dobe (Detall 05), amb tarima de fusta de 96x22m</t>
  </si>
  <si>
    <t xml:space="preserve">Formació de banc dobe (Detall 05), amb tarima de fusta de 96x22mm i llarg variable, muntada sobre bastidors de pi cuperitzat format per llata de 60x40mm segons detall, amb raspatller doble trapezoidal de 2 tablons de 180x90mm, inclos suport d'acer T40 cada 100cm amb imprimació antioxidant i acabat Esmalte Directo de Hammerite, inclos remat de 160x33mm, i remat de tester format per xapa de 1,2mm de gruix acabat lacat negra de 24x140cm tallada seguint forma del banc, tot segons el detall de projecte.
</t>
  </si>
  <si>
    <t xml:space="preserve">FQ213112     </t>
  </si>
  <si>
    <t>Paperera trabucable  Model Barcelona 70l</t>
  </si>
  <si>
    <t xml:space="preserve">Paperera trabucable de 45 cm de diàmetre ,tipus Model Barcelona 70l de planxa llisa i perforada d'1,5 mm de gruix electrocincada, i suports de 50x20x1,5 mm, ancorada a base de formigó
</t>
  </si>
  <si>
    <t xml:space="preserve">FQ21345PL    </t>
  </si>
  <si>
    <t>Pilona de cos extraible d'acer de 900x70x70 amb base empotrable</t>
  </si>
  <si>
    <t xml:space="preserve">Pilona de cos extraible d'acer de 900x70x70 amb base empotrable d'acer galvanitzat de 210x90x90mm, longitud total del conjunt 1100mm, acabat amb imprimació i esmalt de poliester al forn, tancament amb clau de cap triangular, tot muntat i acabat  
</t>
  </si>
  <si>
    <t>1.1.7</t>
  </si>
  <si>
    <t xml:space="preserve">1.1.8        </t>
  </si>
  <si>
    <t>JARDINERIA</t>
  </si>
  <si>
    <t xml:space="preserve">FR71121K     </t>
  </si>
  <si>
    <t>Sembra de barreja de llavors per a gespa</t>
  </si>
  <si>
    <t xml:space="preserve">Sembra de barreja de llavors per a gespa tipus rústica de baix manteniment de lleguminoses amb gramínies segons NTJ 07N, amb mitjans manuals, en un pendent &lt; 30 %, superfície &lt; 500 m2, incloent el corronat posterior , i la primera sega
</t>
  </si>
  <si>
    <t xml:space="preserve">FR7212J0     </t>
  </si>
  <si>
    <t>Hidrosembra llavors gespa mixta amb flor</t>
  </si>
  <si>
    <t xml:space="preserve">Hidrosembra de barreja de llavors per a gespa tipus mixta amb addició d'espècies arbustives i/o de flor segons NTJ 07N, amb una dosificació de 40 g/m2, aigua, mulch de fibra vegetal a base de palla picada i fibra curta de cel·lulosa (200g/m2), adob organo-mineral d'alliberament lent, bioactivador microbià i estabilitzador sintètic de base acrílica, en una superfície &lt; 500 m2
</t>
  </si>
  <si>
    <t xml:space="preserve">FR6P1595     </t>
  </si>
  <si>
    <t>Trasplantament dins de l'obra d'arbre planifoli de 35 a 50 cm de</t>
  </si>
  <si>
    <t xml:space="preserve">Trasplantament dins de l'obra d'arbre planifoli de 35 a 50 cm de perímetre de tronc, inclou repicat amb retroexcavadora i mitjans manuals, formació de pa de terra amb mitjans manuals, excavació de clot de plantació de 180x180x80 cm amb retroexcavadora, plantació amb camió grua en el nou lloc d'ubicació, reblert del clot amb 50% de sorra, 25% de terra de l'excavació i 25% de compost, primer reg i càrrega de les terres sobrants a camió.No inclou les feines de preparació
</t>
  </si>
  <si>
    <t xml:space="preserve">FR6P5465     </t>
  </si>
  <si>
    <t>Trasplantament dins de l'obra de margalló</t>
  </si>
  <si>
    <t xml:space="preserve">Trasplantament dins de l'obra de margalló de 2 a 3 m d'alçària de tronc o diàmetre de planta, inclou repicat amb retroexcavadora i mitjans manuals, formació de pa de terra amb mitjans manuals, excavació de clot de plantació de 100x100x80 cm amb retroexcavadora, plantació amb mitjans manuals i/o camió grua en el nou lloc d'ubicació, reblert del clot amb 50% de sorra, 25% de terra de l'excavació i 25% de compost, primer reg i càrrega de les terres sobrants a camió. Inclou les feines de preparació
</t>
  </si>
  <si>
    <t xml:space="preserve">FR3P2154     </t>
  </si>
  <si>
    <t>Aportació terra vegetal</t>
  </si>
  <si>
    <t xml:space="preserve">Terra vegetal de jardineria de categoria alta, amb una conductivitat elèctrica menor de 0,8 dS/m, segons NTJ 07A, subministrada en sacs de 0,8 m3 i escampada amb mitjans manuals
</t>
  </si>
  <si>
    <t xml:space="preserve">FR3A7010     </t>
  </si>
  <si>
    <t>Condicionament del sol amb adob mineral</t>
  </si>
  <si>
    <t xml:space="preserve">Condicionament del sòl amb adob mineral sòlid de fons d'alliberament lent, formulació i dosi segons indicacions de la DF, escampat amb mitjans manuals
</t>
  </si>
  <si>
    <t xml:space="preserve">FRE612C0     </t>
  </si>
  <si>
    <t>Poda d'arbre planifoli o conífera de 10 a 15 m d'alçària, am</t>
  </si>
  <si>
    <t xml:space="preserve">Pda d'arbre planifoli o conífera de 10 a 15 m d'alçària, amb cistella mecànica, aplec de la brossa generada i càrrega sobre camió grua amb pinça, i transport de la mateixa a planta de compostatge (no més lluny de 20 km)	
</t>
  </si>
  <si>
    <t xml:space="preserve">FRRESSES     </t>
  </si>
  <si>
    <t>tutor de 4 estaques</t>
  </si>
  <si>
    <t xml:space="preserve">tutor de 4 estaques rustiques de 8cm de diàmetre i 20cm d'alçada 
</t>
  </si>
  <si>
    <t xml:space="preserve">1UDUEUDE     </t>
  </si>
  <si>
    <t>Acondicionament i tall d'arrrels afectades per excavació, motose</t>
  </si>
  <si>
    <t xml:space="preserve">Acondicionament i tall d'arrrels afectades per excavació amb motoserra, imclou control de les operacions d'excavació, identificació d'arrels afectades i tall  minimitzant els danys en l'abre. (preu per unitat d'arbre tractat)
</t>
  </si>
  <si>
    <t>1.1.8</t>
  </si>
  <si>
    <t xml:space="preserve">1.1.9        </t>
  </si>
  <si>
    <t>OBRA CIVIL XARXA D'AIGUA</t>
  </si>
  <si>
    <t xml:space="preserve">1.1.14.6     </t>
  </si>
  <si>
    <t>Llit de sorra compactada 10cm, compactat 95%PM</t>
  </si>
  <si>
    <t xml:space="preserve">Rebliment i piconatge de rasa d'amplària 0,40 m, per a formació de llit de sorra compactat al 95% del proctor modificat i 0,10 m d'alçada.
</t>
  </si>
  <si>
    <t xml:space="preserve">F2221774     </t>
  </si>
  <si>
    <t>Excavacio de rasa  instalacions 40x65cm, reblert</t>
  </si>
  <si>
    <t xml:space="preserve">Excavacio de rasa per pas instalacions  de 40cm d'amplaria i 65cm de profunditat, inclos  reblert i compactacio al 95%PM, en tongades de 15cm , amb terres seleccionades de la propia excavació.
</t>
  </si>
  <si>
    <t xml:space="preserve">FRFRF        </t>
  </si>
  <si>
    <t>Armari comptadors</t>
  </si>
  <si>
    <t xml:space="preserve"> Armari (fornícula) d'obra per a comptadors de 135x125x65cm, amb compartiment per bie format per tancament de fàbrica de maó ceràmic buit (totxana), per revestir, 29x14x10 cm, rebuda amb morter de ciment industrial, color gris, M-5, subministrat a granel, per a allotjament d'instal·lacions , inclos marc i portes d'acer amb clau de companyia de 2 fulles de 50x125cm., sobre llit de formigó, sostre format amb supermaó i impermeabiltzació de cautxu,  tot arrebossat, acabat imitació formigó blanc amb morter cosmetic PAC Cosmetic de la casa JAM Architectonics Care. 
</t>
  </si>
  <si>
    <t xml:space="preserve">EJ5128CB     </t>
  </si>
  <si>
    <t>Bateria per a comptadors d'aigua, de 2 fileres i 12 comptadors</t>
  </si>
  <si>
    <t xml:space="preserve">Bateria per a comptadors d'aigua, de 2 fileres en quadre, de fosa, per a 12 comptadors, de diàmetre 2", connectada a les derivacions individuals i al ramal principal
</t>
  </si>
  <si>
    <t xml:space="preserve">EJM12403     </t>
  </si>
  <si>
    <t>Muntatge de comptador d'aigua subministrat per la companyia, per</t>
  </si>
  <si>
    <t xml:space="preserve">Muntatge de comptador d'aigua subministrat per la companyia, per velocitat, de llautó, amb unions roscades de diàmetre nominal 3/4", connectat a una bateria o a un ramal.
</t>
  </si>
  <si>
    <t xml:space="preserve">1.1.14.5     </t>
  </si>
  <si>
    <t>Canal de formigó polimer prefabricat  de 30x10cm amb tapa regist</t>
  </si>
  <si>
    <t xml:space="preserve">Canal de formigó polimer prefabricat  de 30x10cm per a per a conducció de canonades d'aigua, amb tapa registrable de formigó armat prefabricat de 60mm de espessor 3n mòduls de 30x90cm, cada mòdul de tapa portarà embegut anella amb passador per poder aixecar la peça, .
</t>
  </si>
  <si>
    <t>1.1.9</t>
  </si>
  <si>
    <t xml:space="preserve">1.1.10       </t>
  </si>
  <si>
    <t>VARIS</t>
  </si>
  <si>
    <t xml:space="preserve">CERES        </t>
  </si>
  <si>
    <t>Pintura de resina epoxi tipus Ardex R50 ES de color blanc</t>
  </si>
  <si>
    <t xml:space="preserve">Pintura de resina epoxi tipus Ardex R50 ES de color blanc
</t>
  </si>
  <si>
    <t xml:space="preserve">K877151A     </t>
  </si>
  <si>
    <t>Rejuntat de junts de parament vertical de paredat , amb morter a</t>
  </si>
  <si>
    <t xml:space="preserve">Sanejat i rejuntat de junts de parament vertical de paredat , amb morter amb additius de ciment blanc de ram de paleta 1:1:7 amb colorant, amb prèvi buidat i neteja del material dels junts
</t>
  </si>
  <si>
    <t xml:space="preserve">FRESSE       </t>
  </si>
  <si>
    <t>Muntatge i demuntatge de boca d'incendis (bies) existent segons</t>
  </si>
  <si>
    <t xml:space="preserve">Muntatge i demuntatge de boca d'incendis (bies) existent segons la nova orientació de projecte a una distància màxima de 2m de la seva actual posició
</t>
  </si>
  <si>
    <t xml:space="preserve">K89ADES00    </t>
  </si>
  <si>
    <t>Preparació de superfície metàl·lica, amb capes de pintura en bon</t>
  </si>
  <si>
    <t xml:space="preserve">Preparació de superfície metàl·lica, amb capes de pintura en bon estat, mitjançant neteja de la superfície amb alcohol, i eliminació de la pintura existent, per procedir posteriorment al seu repintat (no inclòs en aquest preu).
</t>
  </si>
  <si>
    <t xml:space="preserve">K894ABJ0     </t>
  </si>
  <si>
    <t>Pintat de pilar d'un sol perfil d'acer a l'esmalt sintètic, amb</t>
  </si>
  <si>
    <t xml:space="preserve">Pintat de pilar d'un sol perfil d'acer a l'esmalt sintètic, amb dues capes d'imprimació antioxidant i dues d'acabat
</t>
  </si>
  <si>
    <t xml:space="preserve">FBA31111     </t>
  </si>
  <si>
    <t>Pintat sobre paviment de faixa superficial reflectora, amb pintu</t>
  </si>
  <si>
    <t xml:space="preserve">Pintat sobre paviment de faixa superficial reflectora, de 10cm d'amplaria, amb pintura acrílica i microesferes de vidre de color blanc o groc, aplicada amb màquina d'accionament manual
</t>
  </si>
  <si>
    <t xml:space="preserve">K9DED        </t>
  </si>
  <si>
    <t>Reposició de tapes de reg</t>
  </si>
  <si>
    <t xml:space="preserve">Reposició de tapes de reg malmeses, amb tapa de fosa grisa de mides variables, entre 30x30 i 40x60cm, d'entre 20 i 40kg, inclos desmuntatge de tapa i bastiment actual i nou bastiment fixat mecanicament a arqueta existent.
</t>
  </si>
  <si>
    <t>1.1.10</t>
  </si>
  <si>
    <t xml:space="preserve">1.1.11       </t>
  </si>
  <si>
    <t>SEGURETAT I SALUT</t>
  </si>
  <si>
    <t xml:space="preserve">Partida d'abonament integra per a despeses en seguretat i salut segons l'estudi de seguretat i salut
</t>
  </si>
  <si>
    <t xml:space="preserve">SEG-01       </t>
  </si>
  <si>
    <t>Partida d'abonament integra per a despeses en seguretat i salut</t>
  </si>
  <si>
    <t>1.1.11</t>
  </si>
  <si>
    <t>1.1</t>
  </si>
  <si>
    <t xml:space="preserve">1.2          </t>
  </si>
  <si>
    <t>Zona 2</t>
  </si>
  <si>
    <t xml:space="preserve">1.2.1        </t>
  </si>
  <si>
    <t xml:space="preserve">1.2.1.2      </t>
  </si>
  <si>
    <t xml:space="preserve">F2194JC5     </t>
  </si>
  <si>
    <t>Demol.paviment formigo prefa.sob/form.,e=15cm,a&gt;2m,martell</t>
  </si>
  <si>
    <t xml:space="preserve">Demolició de paviment de peces de formigó prefabricat col·locats sobre formigó, de fins a 10cm de gruix i més de 2 m d'amplària amb retroexcavadora amb martell trencador i càrrega sobre camió
</t>
  </si>
  <si>
    <t>1.2.1.2</t>
  </si>
  <si>
    <t xml:space="preserve">1.2.1.3      </t>
  </si>
  <si>
    <t>1.2.1.3</t>
  </si>
  <si>
    <t>1.2.1</t>
  </si>
  <si>
    <t xml:space="preserve">1.2.4        </t>
  </si>
  <si>
    <t>1.2.4</t>
  </si>
  <si>
    <t>1.2</t>
  </si>
  <si>
    <t>1.0</t>
  </si>
  <si>
    <t>1</t>
  </si>
  <si>
    <t>Codi</t>
  </si>
  <si>
    <t>Resum</t>
  </si>
</sst>
</file>

<file path=xl/styles.xml><?xml version="1.0" encoding="utf-8"?>
<styleSheet xmlns="http://schemas.openxmlformats.org/spreadsheetml/2006/main">
  <numFmts count="1">
    <numFmt numFmtId="164" formatCode="#,##0.000"/>
  </numFmts>
  <fonts count="7">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5">
    <fill>
      <patternFill patternType="none"/>
    </fill>
    <fill>
      <patternFill patternType="gray125"/>
    </fill>
    <fill>
      <patternFill patternType="solid">
        <fgColor indexed="8"/>
        <bgColor indexed="64"/>
      </patternFill>
    </fill>
    <fill>
      <patternFill patternType="solid">
        <fgColor theme="0" tint="-4.9989318521683403E-2"/>
        <bgColor indexed="64"/>
      </patternFill>
    </fill>
    <fill>
      <patternFill patternType="solid">
        <fgColor theme="0" tint="-0.34998626667073579"/>
        <bgColor indexed="64"/>
      </patternFill>
    </fill>
  </fills>
  <borders count="1">
    <border>
      <left/>
      <right/>
      <top/>
      <bottom/>
      <diagonal/>
    </border>
  </borders>
  <cellStyleXfs count="1">
    <xf numFmtId="0" fontId="0" fillId="0" borderId="0"/>
  </cellStyleXfs>
  <cellXfs count="31">
    <xf numFmtId="0" fontId="0" fillId="0" borderId="0" xfId="0"/>
    <xf numFmtId="49" fontId="2" fillId="0" borderId="0" xfId="0" applyNumberFormat="1" applyFont="1"/>
    <xf numFmtId="0" fontId="2" fillId="0" borderId="0" xfId="0" applyFont="1"/>
    <xf numFmtId="49" fontId="3" fillId="0" borderId="0" xfId="0" applyNumberFormat="1" applyFont="1" applyAlignment="1">
      <alignment vertical="top"/>
    </xf>
    <xf numFmtId="0" fontId="3" fillId="0" borderId="0" xfId="0" applyFont="1" applyAlignment="1">
      <alignment vertical="top"/>
    </xf>
    <xf numFmtId="49" fontId="6" fillId="0" borderId="0" xfId="0" applyNumberFormat="1" applyFont="1" applyAlignment="1">
      <alignment vertical="top"/>
    </xf>
    <xf numFmtId="0" fontId="4" fillId="0" borderId="0" xfId="0" applyFont="1" applyAlignment="1">
      <alignment vertical="top"/>
    </xf>
    <xf numFmtId="0" fontId="4" fillId="0" borderId="0" xfId="0" applyFont="1" applyAlignment="1">
      <alignment vertical="top" wrapText="1"/>
    </xf>
    <xf numFmtId="49" fontId="4" fillId="0" borderId="0" xfId="0" applyNumberFormat="1" applyFont="1" applyAlignment="1">
      <alignment vertical="top"/>
    </xf>
    <xf numFmtId="0" fontId="4" fillId="2" borderId="0" xfId="0" applyFont="1" applyFill="1" applyAlignment="1">
      <alignment vertical="top"/>
    </xf>
    <xf numFmtId="49" fontId="6" fillId="0" borderId="0" xfId="0" applyNumberFormat="1" applyFont="1" applyAlignment="1">
      <alignment vertical="top" wrapText="1"/>
    </xf>
    <xf numFmtId="49" fontId="4" fillId="0" borderId="0" xfId="0" applyNumberFormat="1" applyFont="1" applyAlignment="1">
      <alignment vertical="top" wrapText="1"/>
    </xf>
    <xf numFmtId="49" fontId="5" fillId="0" borderId="0" xfId="0" applyNumberFormat="1" applyFont="1" applyAlignment="1">
      <alignment vertical="top" wrapText="1"/>
    </xf>
    <xf numFmtId="0" fontId="4" fillId="2" borderId="0" xfId="0" applyFont="1" applyFill="1" applyAlignment="1">
      <alignment vertical="top" wrapText="1"/>
    </xf>
    <xf numFmtId="0" fontId="2" fillId="0" borderId="0" xfId="0" applyFont="1" applyFill="1"/>
    <xf numFmtId="0" fontId="3" fillId="0" borderId="0" xfId="0" applyFont="1" applyFill="1" applyAlignment="1">
      <alignment vertical="top"/>
    </xf>
    <xf numFmtId="49" fontId="6" fillId="0" borderId="0" xfId="0" applyNumberFormat="1" applyFont="1" applyFill="1" applyAlignment="1">
      <alignment horizontal="right" vertical="top"/>
    </xf>
    <xf numFmtId="3" fontId="5" fillId="0" borderId="0" xfId="0" applyNumberFormat="1" applyFont="1" applyFill="1" applyAlignment="1">
      <alignment vertical="top"/>
    </xf>
    <xf numFmtId="4" fontId="5" fillId="0" borderId="0" xfId="0" applyNumberFormat="1" applyFont="1" applyFill="1" applyAlignment="1">
      <alignment vertical="top"/>
    </xf>
    <xf numFmtId="0" fontId="4" fillId="0" borderId="0" xfId="0" applyFont="1" applyFill="1" applyAlignment="1">
      <alignment vertical="top"/>
    </xf>
    <xf numFmtId="164" fontId="5" fillId="0" borderId="0" xfId="0" applyNumberFormat="1" applyFont="1" applyFill="1" applyAlignment="1">
      <alignment vertical="top"/>
    </xf>
    <xf numFmtId="164" fontId="4" fillId="0" borderId="0" xfId="0" applyNumberFormat="1" applyFont="1" applyFill="1" applyAlignment="1">
      <alignment vertical="top"/>
    </xf>
    <xf numFmtId="4" fontId="4" fillId="0" borderId="0" xfId="0" applyNumberFormat="1" applyFont="1" applyFill="1" applyAlignment="1">
      <alignment vertical="top"/>
    </xf>
    <xf numFmtId="3" fontId="4" fillId="0" borderId="0" xfId="0" applyNumberFormat="1" applyFont="1" applyFill="1" applyAlignment="1">
      <alignment vertical="top"/>
    </xf>
    <xf numFmtId="0" fontId="0" fillId="0" borderId="0" xfId="0" applyFill="1"/>
    <xf numFmtId="0" fontId="5" fillId="0" borderId="0" xfId="0" applyFont="1" applyFill="1" applyAlignment="1">
      <alignment vertical="top"/>
    </xf>
    <xf numFmtId="0" fontId="1" fillId="0" borderId="0" xfId="0" applyFont="1" applyFill="1"/>
    <xf numFmtId="49" fontId="5" fillId="3" borderId="0" xfId="0" applyNumberFormat="1" applyFont="1" applyFill="1" applyAlignment="1">
      <alignment vertical="top"/>
    </xf>
    <xf numFmtId="49" fontId="5" fillId="3" borderId="0" xfId="0" applyNumberFormat="1" applyFont="1" applyFill="1" applyAlignment="1">
      <alignment vertical="top" wrapText="1"/>
    </xf>
    <xf numFmtId="49" fontId="5" fillId="4" borderId="0" xfId="0" applyNumberFormat="1" applyFont="1" applyFill="1" applyAlignment="1">
      <alignment vertical="top"/>
    </xf>
    <xf numFmtId="49" fontId="5" fillId="4" borderId="0" xfId="0" applyNumberFormat="1" applyFont="1" applyFill="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80"/>
  <sheetViews>
    <sheetView tabSelected="1" workbookViewId="0">
      <pane xSplit="4" ySplit="3" topLeftCell="E4" activePane="bottomRight" state="frozen"/>
      <selection pane="topRight" activeCell="E1" sqref="E1"/>
      <selection pane="bottomLeft" activeCell="A4" sqref="A4"/>
      <selection pane="bottomRight" activeCell="J10" sqref="J10"/>
    </sheetView>
  </sheetViews>
  <sheetFormatPr baseColWidth="10" defaultRowHeight="15"/>
  <cols>
    <col min="1" max="1" width="13.85546875" bestFit="1" customWidth="1"/>
    <col min="2" max="2" width="6" customWidth="1"/>
    <col min="3" max="3" width="3.42578125" customWidth="1"/>
    <col min="4" max="4" width="32.85546875" customWidth="1"/>
    <col min="5" max="5" width="7.85546875" style="24" customWidth="1"/>
    <col min="6" max="6" width="8.7109375" style="24" customWidth="1"/>
    <col min="7" max="7" width="8.7109375" style="26" customWidth="1"/>
  </cols>
  <sheetData>
    <row r="1" spans="1:7">
      <c r="A1" s="1" t="s">
        <v>0</v>
      </c>
      <c r="B1" s="2"/>
      <c r="C1" s="2"/>
      <c r="D1" s="2"/>
      <c r="E1" s="14"/>
      <c r="F1" s="14"/>
      <c r="G1" s="14"/>
    </row>
    <row r="2" spans="1:7" ht="18.75">
      <c r="A2" s="3" t="s">
        <v>1</v>
      </c>
      <c r="B2" s="4"/>
      <c r="C2" s="4"/>
      <c r="D2" s="4"/>
      <c r="E2" s="15"/>
      <c r="F2" s="15"/>
      <c r="G2" s="15"/>
    </row>
    <row r="3" spans="1:7">
      <c r="A3" s="5" t="s">
        <v>494</v>
      </c>
      <c r="B3" s="5" t="s">
        <v>3</v>
      </c>
      <c r="C3" s="5" t="s">
        <v>4</v>
      </c>
      <c r="D3" s="10" t="s">
        <v>495</v>
      </c>
      <c r="E3" s="16" t="s">
        <v>5</v>
      </c>
      <c r="F3" s="16" t="s">
        <v>6</v>
      </c>
      <c r="G3" s="16" t="s">
        <v>2</v>
      </c>
    </row>
    <row r="4" spans="1:7">
      <c r="A4" s="29" t="s">
        <v>7</v>
      </c>
      <c r="B4" s="29" t="s">
        <v>8</v>
      </c>
      <c r="C4" s="29" t="s">
        <v>9</v>
      </c>
      <c r="D4" s="30" t="s">
        <v>0</v>
      </c>
      <c r="E4" s="17">
        <f>E377</f>
        <v>1</v>
      </c>
      <c r="F4" s="18">
        <f>F377</f>
        <v>503818.91</v>
      </c>
      <c r="G4" s="18">
        <f>G377</f>
        <v>503818.91</v>
      </c>
    </row>
    <row r="5" spans="1:7">
      <c r="A5" s="6"/>
      <c r="B5" s="6"/>
      <c r="C5" s="6"/>
      <c r="D5" s="7" t="s">
        <v>10</v>
      </c>
      <c r="E5" s="19"/>
      <c r="F5" s="19"/>
      <c r="G5" s="25"/>
    </row>
    <row r="6" spans="1:7">
      <c r="A6" s="27" t="s">
        <v>11</v>
      </c>
      <c r="B6" s="27" t="s">
        <v>8</v>
      </c>
      <c r="C6" s="27" t="s">
        <v>9</v>
      </c>
      <c r="D6" s="28" t="s">
        <v>12</v>
      </c>
      <c r="E6" s="20">
        <f>E330</f>
        <v>1</v>
      </c>
      <c r="F6" s="18">
        <f>F330</f>
        <v>460407.35000000009</v>
      </c>
      <c r="G6" s="18">
        <f>G330</f>
        <v>460407.35</v>
      </c>
    </row>
    <row r="7" spans="1:7" ht="22.5">
      <c r="A7" s="27" t="s">
        <v>13</v>
      </c>
      <c r="B7" s="27" t="s">
        <v>8</v>
      </c>
      <c r="C7" s="27" t="s">
        <v>9</v>
      </c>
      <c r="D7" s="28" t="s">
        <v>14</v>
      </c>
      <c r="E7" s="20">
        <f>E83</f>
        <v>1</v>
      </c>
      <c r="F7" s="18">
        <f>F83</f>
        <v>70775.89</v>
      </c>
      <c r="G7" s="18">
        <f>G83</f>
        <v>70775.89</v>
      </c>
    </row>
    <row r="8" spans="1:7">
      <c r="A8" s="27" t="s">
        <v>15</v>
      </c>
      <c r="B8" s="27" t="s">
        <v>8</v>
      </c>
      <c r="C8" s="27" t="s">
        <v>9</v>
      </c>
      <c r="D8" s="28" t="s">
        <v>16</v>
      </c>
      <c r="E8" s="20">
        <f>E25</f>
        <v>1</v>
      </c>
      <c r="F8" s="18">
        <f>F25</f>
        <v>3900.99</v>
      </c>
      <c r="G8" s="18">
        <f>G25</f>
        <v>3900.99</v>
      </c>
    </row>
    <row r="9" spans="1:7" ht="22.5">
      <c r="A9" s="8" t="s">
        <v>17</v>
      </c>
      <c r="B9" s="8" t="s">
        <v>19</v>
      </c>
      <c r="C9" s="8" t="s">
        <v>20</v>
      </c>
      <c r="D9" s="11" t="s">
        <v>18</v>
      </c>
      <c r="E9" s="21">
        <v>2.65</v>
      </c>
      <c r="F9" s="22">
        <v>28.91</v>
      </c>
      <c r="G9" s="18">
        <f>ROUND(E9*F9,2)</f>
        <v>76.61</v>
      </c>
    </row>
    <row r="10" spans="1:7" ht="67.5">
      <c r="A10" s="6"/>
      <c r="B10" s="6"/>
      <c r="C10" s="6"/>
      <c r="D10" s="7" t="s">
        <v>21</v>
      </c>
      <c r="E10" s="19"/>
      <c r="F10" s="19"/>
      <c r="G10" s="25"/>
    </row>
    <row r="11" spans="1:7" ht="22.5">
      <c r="A11" s="8" t="s">
        <v>22</v>
      </c>
      <c r="B11" s="8" t="s">
        <v>19</v>
      </c>
      <c r="C11" s="8" t="s">
        <v>20</v>
      </c>
      <c r="D11" s="11" t="s">
        <v>23</v>
      </c>
      <c r="E11" s="21">
        <v>73</v>
      </c>
      <c r="F11" s="22">
        <v>38.119999999999997</v>
      </c>
      <c r="G11" s="18">
        <f>ROUND(E11*F11,2)</f>
        <v>2782.76</v>
      </c>
    </row>
    <row r="12" spans="1:7" ht="78.75">
      <c r="A12" s="6"/>
      <c r="B12" s="6"/>
      <c r="C12" s="6"/>
      <c r="D12" s="7" t="s">
        <v>24</v>
      </c>
      <c r="E12" s="19"/>
      <c r="F12" s="19"/>
      <c r="G12" s="25"/>
    </row>
    <row r="13" spans="1:7" ht="22.5">
      <c r="A13" s="8" t="s">
        <v>25</v>
      </c>
      <c r="B13" s="8" t="s">
        <v>19</v>
      </c>
      <c r="C13" s="8" t="s">
        <v>20</v>
      </c>
      <c r="D13" s="11" t="s">
        <v>26</v>
      </c>
      <c r="E13" s="21">
        <v>7</v>
      </c>
      <c r="F13" s="22">
        <v>3.66</v>
      </c>
      <c r="G13" s="18">
        <f>ROUND(E13*F13,2)</f>
        <v>25.62</v>
      </c>
    </row>
    <row r="14" spans="1:7" ht="67.5">
      <c r="A14" s="6"/>
      <c r="B14" s="6"/>
      <c r="C14" s="6"/>
      <c r="D14" s="7" t="s">
        <v>27</v>
      </c>
      <c r="E14" s="19"/>
      <c r="F14" s="19"/>
      <c r="G14" s="25"/>
    </row>
    <row r="15" spans="1:7" ht="22.5">
      <c r="A15" s="8" t="s">
        <v>28</v>
      </c>
      <c r="B15" s="8" t="s">
        <v>19</v>
      </c>
      <c r="C15" s="8" t="s">
        <v>20</v>
      </c>
      <c r="D15" s="11" t="s">
        <v>29</v>
      </c>
      <c r="E15" s="21">
        <v>5</v>
      </c>
      <c r="F15" s="22">
        <v>8.77</v>
      </c>
      <c r="G15" s="18">
        <f>ROUND(E15*F15,2)</f>
        <v>43.85</v>
      </c>
    </row>
    <row r="16" spans="1:7" ht="78.75">
      <c r="A16" s="6"/>
      <c r="B16" s="6"/>
      <c r="C16" s="6"/>
      <c r="D16" s="7" t="s">
        <v>30</v>
      </c>
      <c r="E16" s="19"/>
      <c r="F16" s="19"/>
      <c r="G16" s="25"/>
    </row>
    <row r="17" spans="1:7" ht="22.5">
      <c r="A17" s="8" t="s">
        <v>31</v>
      </c>
      <c r="B17" s="8" t="s">
        <v>19</v>
      </c>
      <c r="C17" s="8" t="s">
        <v>20</v>
      </c>
      <c r="D17" s="11" t="s">
        <v>32</v>
      </c>
      <c r="E17" s="21">
        <v>10</v>
      </c>
      <c r="F17" s="22">
        <v>22.62</v>
      </c>
      <c r="G17" s="18">
        <f>ROUND(E17*F17,2)</f>
        <v>226.2</v>
      </c>
    </row>
    <row r="18" spans="1:7" ht="67.5">
      <c r="A18" s="6"/>
      <c r="B18" s="6"/>
      <c r="C18" s="6"/>
      <c r="D18" s="7" t="s">
        <v>33</v>
      </c>
      <c r="E18" s="19"/>
      <c r="F18" s="19"/>
      <c r="G18" s="25"/>
    </row>
    <row r="19" spans="1:7" ht="22.5">
      <c r="A19" s="8" t="s">
        <v>34</v>
      </c>
      <c r="B19" s="8" t="s">
        <v>19</v>
      </c>
      <c r="C19" s="8" t="s">
        <v>20</v>
      </c>
      <c r="D19" s="11" t="s">
        <v>35</v>
      </c>
      <c r="E19" s="21">
        <v>12</v>
      </c>
      <c r="F19" s="22">
        <v>6.09</v>
      </c>
      <c r="G19" s="18">
        <f>ROUND(E19*F19,2)</f>
        <v>73.08</v>
      </c>
    </row>
    <row r="20" spans="1:7" ht="56.25">
      <c r="A20" s="6"/>
      <c r="B20" s="6"/>
      <c r="C20" s="6"/>
      <c r="D20" s="7" t="s">
        <v>36</v>
      </c>
      <c r="E20" s="19"/>
      <c r="F20" s="19"/>
      <c r="G20" s="25"/>
    </row>
    <row r="21" spans="1:7">
      <c r="A21" s="8" t="s">
        <v>37</v>
      </c>
      <c r="B21" s="8" t="s">
        <v>19</v>
      </c>
      <c r="C21" s="8" t="s">
        <v>20</v>
      </c>
      <c r="D21" s="11" t="s">
        <v>38</v>
      </c>
      <c r="E21" s="21">
        <v>1</v>
      </c>
      <c r="F21" s="22">
        <v>6.21</v>
      </c>
      <c r="G21" s="18">
        <f>ROUND(E21*F21,2)</f>
        <v>6.21</v>
      </c>
    </row>
    <row r="22" spans="1:7" ht="56.25">
      <c r="A22" s="6"/>
      <c r="B22" s="6"/>
      <c r="C22" s="6"/>
      <c r="D22" s="7" t="s">
        <v>39</v>
      </c>
      <c r="E22" s="19"/>
      <c r="F22" s="19"/>
      <c r="G22" s="25"/>
    </row>
    <row r="23" spans="1:7">
      <c r="A23" s="8" t="s">
        <v>40</v>
      </c>
      <c r="B23" s="8" t="s">
        <v>19</v>
      </c>
      <c r="C23" s="8" t="s">
        <v>20</v>
      </c>
      <c r="D23" s="11" t="s">
        <v>41</v>
      </c>
      <c r="E23" s="21">
        <v>1</v>
      </c>
      <c r="F23" s="22">
        <v>666.66</v>
      </c>
      <c r="G23" s="18">
        <f>ROUND(E23*F23,2)</f>
        <v>666.66</v>
      </c>
    </row>
    <row r="24" spans="1:7" ht="67.5">
      <c r="A24" s="6"/>
      <c r="B24" s="6"/>
      <c r="C24" s="6"/>
      <c r="D24" s="7" t="s">
        <v>42</v>
      </c>
      <c r="E24" s="19"/>
      <c r="F24" s="19"/>
      <c r="G24" s="25"/>
    </row>
    <row r="25" spans="1:7">
      <c r="A25" s="6"/>
      <c r="B25" s="6"/>
      <c r="C25" s="6"/>
      <c r="D25" s="12" t="s">
        <v>43</v>
      </c>
      <c r="E25" s="21">
        <v>1</v>
      </c>
      <c r="F25" s="18">
        <f>G9+G11+G13+G15+G17+G19+G21+G23</f>
        <v>3900.99</v>
      </c>
      <c r="G25" s="18">
        <f>ROUND(F25*E25,2)</f>
        <v>3900.99</v>
      </c>
    </row>
    <row r="26" spans="1:7" ht="0.95" customHeight="1">
      <c r="A26" s="9"/>
      <c r="B26" s="9"/>
      <c r="C26" s="9"/>
      <c r="D26" s="13"/>
      <c r="E26" s="19"/>
      <c r="F26" s="19"/>
      <c r="G26" s="25"/>
    </row>
    <row r="27" spans="1:7">
      <c r="A27" s="27" t="s">
        <v>44</v>
      </c>
      <c r="B27" s="27" t="s">
        <v>8</v>
      </c>
      <c r="C27" s="27" t="s">
        <v>9</v>
      </c>
      <c r="D27" s="28" t="s">
        <v>45</v>
      </c>
      <c r="E27" s="20">
        <f>E60</f>
        <v>1</v>
      </c>
      <c r="F27" s="18">
        <f>F60</f>
        <v>42774.19</v>
      </c>
      <c r="G27" s="18">
        <f>G60</f>
        <v>42774.19</v>
      </c>
    </row>
    <row r="28" spans="1:7">
      <c r="A28" s="8" t="s">
        <v>46</v>
      </c>
      <c r="B28" s="8" t="s">
        <v>19</v>
      </c>
      <c r="C28" s="8" t="s">
        <v>48</v>
      </c>
      <c r="D28" s="11" t="s">
        <v>47</v>
      </c>
      <c r="E28" s="21">
        <v>10</v>
      </c>
      <c r="F28" s="22">
        <v>4.29</v>
      </c>
      <c r="G28" s="18">
        <f>ROUND(E28*F28,2)</f>
        <v>42.9</v>
      </c>
    </row>
    <row r="29" spans="1:7" ht="56.25">
      <c r="A29" s="6"/>
      <c r="B29" s="6"/>
      <c r="C29" s="6"/>
      <c r="D29" s="7" t="s">
        <v>49</v>
      </c>
      <c r="E29" s="19"/>
      <c r="F29" s="19"/>
      <c r="G29" s="25"/>
    </row>
    <row r="30" spans="1:7" ht="22.5">
      <c r="A30" s="8" t="s">
        <v>50</v>
      </c>
      <c r="B30" s="8" t="s">
        <v>19</v>
      </c>
      <c r="C30" s="8" t="s">
        <v>52</v>
      </c>
      <c r="D30" s="11" t="s">
        <v>51</v>
      </c>
      <c r="E30" s="21">
        <v>4</v>
      </c>
      <c r="F30" s="22">
        <v>23.59</v>
      </c>
      <c r="G30" s="18">
        <f>ROUND(E30*F30,2)</f>
        <v>94.36</v>
      </c>
    </row>
    <row r="31" spans="1:7" ht="45">
      <c r="A31" s="6"/>
      <c r="B31" s="6"/>
      <c r="C31" s="6"/>
      <c r="D31" s="7" t="s">
        <v>53</v>
      </c>
      <c r="E31" s="19"/>
      <c r="F31" s="19"/>
      <c r="G31" s="25"/>
    </row>
    <row r="32" spans="1:7">
      <c r="A32" s="8" t="s">
        <v>54</v>
      </c>
      <c r="B32" s="8" t="s">
        <v>19</v>
      </c>
      <c r="C32" s="8" t="s">
        <v>56</v>
      </c>
      <c r="D32" s="11" t="s">
        <v>55</v>
      </c>
      <c r="E32" s="21">
        <v>23.88</v>
      </c>
      <c r="F32" s="22">
        <v>17.329999999999998</v>
      </c>
      <c r="G32" s="18">
        <f>ROUND(E32*F32,2)</f>
        <v>413.84</v>
      </c>
    </row>
    <row r="33" spans="1:7" ht="67.5">
      <c r="A33" s="6"/>
      <c r="B33" s="6"/>
      <c r="C33" s="6"/>
      <c r="D33" s="7" t="s">
        <v>57</v>
      </c>
      <c r="E33" s="19"/>
      <c r="F33" s="19"/>
      <c r="G33" s="25"/>
    </row>
    <row r="34" spans="1:7">
      <c r="A34" s="8" t="s">
        <v>58</v>
      </c>
      <c r="B34" s="8" t="s">
        <v>19</v>
      </c>
      <c r="C34" s="8" t="s">
        <v>48</v>
      </c>
      <c r="D34" s="11" t="s">
        <v>59</v>
      </c>
      <c r="E34" s="21">
        <v>493.12</v>
      </c>
      <c r="F34" s="22">
        <v>5.08</v>
      </c>
      <c r="G34" s="18">
        <f>ROUND(E34*F34,2)</f>
        <v>2505.0500000000002</v>
      </c>
    </row>
    <row r="35" spans="1:7" ht="56.25">
      <c r="A35" s="6"/>
      <c r="B35" s="6"/>
      <c r="C35" s="6"/>
      <c r="D35" s="7" t="s">
        <v>60</v>
      </c>
      <c r="E35" s="19"/>
      <c r="F35" s="19"/>
      <c r="G35" s="25"/>
    </row>
    <row r="36" spans="1:7">
      <c r="A36" s="8" t="s">
        <v>61</v>
      </c>
      <c r="B36" s="8" t="s">
        <v>19</v>
      </c>
      <c r="C36" s="8" t="s">
        <v>48</v>
      </c>
      <c r="D36" s="11" t="s">
        <v>62</v>
      </c>
      <c r="E36" s="21">
        <v>191.91</v>
      </c>
      <c r="F36" s="22">
        <v>3.38</v>
      </c>
      <c r="G36" s="18">
        <f>ROUND(E36*F36,2)</f>
        <v>648.66</v>
      </c>
    </row>
    <row r="37" spans="1:7" ht="56.25">
      <c r="A37" s="6"/>
      <c r="B37" s="6"/>
      <c r="C37" s="6"/>
      <c r="D37" s="7" t="s">
        <v>63</v>
      </c>
      <c r="E37" s="19"/>
      <c r="F37" s="19"/>
      <c r="G37" s="25"/>
    </row>
    <row r="38" spans="1:7" ht="22.5">
      <c r="A38" s="8" t="s">
        <v>64</v>
      </c>
      <c r="B38" s="8" t="s">
        <v>19</v>
      </c>
      <c r="C38" s="8" t="s">
        <v>48</v>
      </c>
      <c r="D38" s="11" t="s">
        <v>65</v>
      </c>
      <c r="E38" s="21">
        <v>100</v>
      </c>
      <c r="F38" s="22">
        <v>3.5</v>
      </c>
      <c r="G38" s="18">
        <f>ROUND(E38*F38,2)</f>
        <v>350</v>
      </c>
    </row>
    <row r="39" spans="1:7" ht="45">
      <c r="A39" s="6"/>
      <c r="B39" s="6"/>
      <c r="C39" s="6"/>
      <c r="D39" s="7" t="s">
        <v>66</v>
      </c>
      <c r="E39" s="19"/>
      <c r="F39" s="19"/>
      <c r="G39" s="25"/>
    </row>
    <row r="40" spans="1:7">
      <c r="A40" s="8" t="s">
        <v>67</v>
      </c>
      <c r="B40" s="8" t="s">
        <v>19</v>
      </c>
      <c r="C40" s="8" t="s">
        <v>48</v>
      </c>
      <c r="D40" s="11" t="s">
        <v>68</v>
      </c>
      <c r="E40" s="21">
        <v>514.88</v>
      </c>
      <c r="F40" s="22">
        <v>3.97</v>
      </c>
      <c r="G40" s="18">
        <f>ROUND(E40*F40,2)</f>
        <v>2044.07</v>
      </c>
    </row>
    <row r="41" spans="1:7" ht="56.25">
      <c r="A41" s="6"/>
      <c r="B41" s="6"/>
      <c r="C41" s="6"/>
      <c r="D41" s="7" t="s">
        <v>69</v>
      </c>
      <c r="E41" s="19"/>
      <c r="F41" s="19"/>
      <c r="G41" s="25"/>
    </row>
    <row r="42" spans="1:7" ht="22.5">
      <c r="A42" s="8" t="s">
        <v>70</v>
      </c>
      <c r="B42" s="8" t="s">
        <v>19</v>
      </c>
      <c r="C42" s="8" t="s">
        <v>52</v>
      </c>
      <c r="D42" s="11" t="s">
        <v>71</v>
      </c>
      <c r="E42" s="21">
        <v>41.191000000000003</v>
      </c>
      <c r="F42" s="22">
        <v>30.02</v>
      </c>
      <c r="G42" s="18">
        <f>ROUND(E42*F42,2)</f>
        <v>1236.55</v>
      </c>
    </row>
    <row r="43" spans="1:7" ht="45">
      <c r="A43" s="6"/>
      <c r="B43" s="6"/>
      <c r="C43" s="6"/>
      <c r="D43" s="7" t="s">
        <v>72</v>
      </c>
      <c r="E43" s="19"/>
      <c r="F43" s="19"/>
      <c r="G43" s="25"/>
    </row>
    <row r="44" spans="1:7" ht="22.5">
      <c r="A44" s="8" t="s">
        <v>73</v>
      </c>
      <c r="B44" s="8" t="s">
        <v>19</v>
      </c>
      <c r="C44" s="8" t="s">
        <v>56</v>
      </c>
      <c r="D44" s="11" t="s">
        <v>74</v>
      </c>
      <c r="E44" s="21">
        <v>198</v>
      </c>
      <c r="F44" s="22">
        <v>1.26</v>
      </c>
      <c r="G44" s="18">
        <f>ROUND(E44*F44,2)</f>
        <v>249.48</v>
      </c>
    </row>
    <row r="45" spans="1:7" ht="56.25">
      <c r="A45" s="6"/>
      <c r="B45" s="6"/>
      <c r="C45" s="6"/>
      <c r="D45" s="7" t="s">
        <v>75</v>
      </c>
      <c r="E45" s="19"/>
      <c r="F45" s="19"/>
      <c r="G45" s="25"/>
    </row>
    <row r="46" spans="1:7" ht="22.5">
      <c r="A46" s="8" t="s">
        <v>76</v>
      </c>
      <c r="B46" s="8" t="s">
        <v>19</v>
      </c>
      <c r="C46" s="8" t="s">
        <v>56</v>
      </c>
      <c r="D46" s="11" t="s">
        <v>77</v>
      </c>
      <c r="E46" s="21">
        <v>40</v>
      </c>
      <c r="F46" s="22">
        <v>12.72</v>
      </c>
      <c r="G46" s="18">
        <f>ROUND(E46*F46,2)</f>
        <v>508.8</v>
      </c>
    </row>
    <row r="47" spans="1:7" ht="56.25">
      <c r="A47" s="6"/>
      <c r="B47" s="6"/>
      <c r="C47" s="6"/>
      <c r="D47" s="7" t="s">
        <v>78</v>
      </c>
      <c r="E47" s="19"/>
      <c r="F47" s="19"/>
      <c r="G47" s="25"/>
    </row>
    <row r="48" spans="1:7" ht="22.5">
      <c r="A48" s="8" t="s">
        <v>79</v>
      </c>
      <c r="B48" s="8" t="s">
        <v>19</v>
      </c>
      <c r="C48" s="8" t="s">
        <v>56</v>
      </c>
      <c r="D48" s="11" t="s">
        <v>80</v>
      </c>
      <c r="E48" s="21">
        <v>4948</v>
      </c>
      <c r="F48" s="22">
        <v>3.18</v>
      </c>
      <c r="G48" s="18">
        <f>ROUND(E48*F48,2)</f>
        <v>15734.64</v>
      </c>
    </row>
    <row r="49" spans="1:7" ht="56.25">
      <c r="A49" s="6"/>
      <c r="B49" s="6"/>
      <c r="C49" s="6"/>
      <c r="D49" s="7" t="s">
        <v>81</v>
      </c>
      <c r="E49" s="19"/>
      <c r="F49" s="19"/>
      <c r="G49" s="25"/>
    </row>
    <row r="50" spans="1:7" ht="22.5">
      <c r="A50" s="8" t="s">
        <v>82</v>
      </c>
      <c r="B50" s="8" t="s">
        <v>19</v>
      </c>
      <c r="C50" s="8" t="s">
        <v>56</v>
      </c>
      <c r="D50" s="11" t="s">
        <v>83</v>
      </c>
      <c r="E50" s="21">
        <v>40</v>
      </c>
      <c r="F50" s="22">
        <v>25.37</v>
      </c>
      <c r="G50" s="18">
        <f>ROUND(E50*F50,2)</f>
        <v>1014.8</v>
      </c>
    </row>
    <row r="51" spans="1:7" ht="45">
      <c r="A51" s="6"/>
      <c r="B51" s="6"/>
      <c r="C51" s="6"/>
      <c r="D51" s="7" t="s">
        <v>84</v>
      </c>
      <c r="E51" s="19"/>
      <c r="F51" s="19"/>
      <c r="G51" s="25"/>
    </row>
    <row r="52" spans="1:7" ht="22.5">
      <c r="A52" s="8" t="s">
        <v>85</v>
      </c>
      <c r="B52" s="8" t="s">
        <v>19</v>
      </c>
      <c r="C52" s="8" t="s">
        <v>20</v>
      </c>
      <c r="D52" s="11" t="s">
        <v>86</v>
      </c>
      <c r="E52" s="21">
        <v>3</v>
      </c>
      <c r="F52" s="22">
        <v>103.4</v>
      </c>
      <c r="G52" s="18">
        <f>ROUND(E52*F52,2)</f>
        <v>310.2</v>
      </c>
    </row>
    <row r="53" spans="1:7" ht="67.5">
      <c r="A53" s="6"/>
      <c r="B53" s="6"/>
      <c r="C53" s="6"/>
      <c r="D53" s="7" t="s">
        <v>87</v>
      </c>
      <c r="E53" s="19"/>
      <c r="F53" s="19"/>
      <c r="G53" s="25"/>
    </row>
    <row r="54" spans="1:7" ht="22.5">
      <c r="A54" s="8" t="s">
        <v>88</v>
      </c>
      <c r="B54" s="8" t="s">
        <v>19</v>
      </c>
      <c r="C54" s="8" t="s">
        <v>20</v>
      </c>
      <c r="D54" s="11" t="s">
        <v>89</v>
      </c>
      <c r="E54" s="21">
        <v>6</v>
      </c>
      <c r="F54" s="22">
        <v>147.04</v>
      </c>
      <c r="G54" s="18">
        <f>ROUND(E54*F54,2)</f>
        <v>882.24</v>
      </c>
    </row>
    <row r="55" spans="1:7" ht="67.5">
      <c r="A55" s="6"/>
      <c r="B55" s="6"/>
      <c r="C55" s="6"/>
      <c r="D55" s="7" t="s">
        <v>90</v>
      </c>
      <c r="E55" s="19"/>
      <c r="F55" s="19"/>
      <c r="G55" s="25"/>
    </row>
    <row r="56" spans="1:7" ht="22.5">
      <c r="A56" s="8" t="s">
        <v>91</v>
      </c>
      <c r="B56" s="8" t="s">
        <v>19</v>
      </c>
      <c r="C56" s="8" t="s">
        <v>52</v>
      </c>
      <c r="D56" s="11" t="s">
        <v>92</v>
      </c>
      <c r="E56" s="21">
        <v>1311.3050000000001</v>
      </c>
      <c r="F56" s="22">
        <v>3.62</v>
      </c>
      <c r="G56" s="18">
        <f>ROUND(E56*F56,2)</f>
        <v>4746.92</v>
      </c>
    </row>
    <row r="57" spans="1:7" ht="56.25">
      <c r="A57" s="6"/>
      <c r="B57" s="6"/>
      <c r="C57" s="6"/>
      <c r="D57" s="7" t="s">
        <v>93</v>
      </c>
      <c r="E57" s="19"/>
      <c r="F57" s="19"/>
      <c r="G57" s="25"/>
    </row>
    <row r="58" spans="1:7" ht="22.5">
      <c r="A58" s="8" t="s">
        <v>94</v>
      </c>
      <c r="B58" s="8" t="s">
        <v>19</v>
      </c>
      <c r="C58" s="8" t="s">
        <v>52</v>
      </c>
      <c r="D58" s="11" t="s">
        <v>95</v>
      </c>
      <c r="E58" s="21">
        <v>1312</v>
      </c>
      <c r="F58" s="22">
        <v>9.14</v>
      </c>
      <c r="G58" s="18">
        <f>ROUND(E58*F58,2)</f>
        <v>11991.68</v>
      </c>
    </row>
    <row r="59" spans="1:7" ht="67.5">
      <c r="A59" s="6"/>
      <c r="B59" s="6"/>
      <c r="C59" s="6"/>
      <c r="D59" s="7" t="s">
        <v>96</v>
      </c>
      <c r="E59" s="19"/>
      <c r="F59" s="19"/>
      <c r="G59" s="25"/>
    </row>
    <row r="60" spans="1:7">
      <c r="A60" s="6"/>
      <c r="B60" s="6"/>
      <c r="C60" s="6"/>
      <c r="D60" s="12" t="s">
        <v>97</v>
      </c>
      <c r="E60" s="21">
        <v>1</v>
      </c>
      <c r="F60" s="18">
        <f>G28+G30+G32+G34+G36+G38+G40+G42+G44+G46+G48+G50+G52+G54+G56+G58</f>
        <v>42774.19</v>
      </c>
      <c r="G60" s="18">
        <f>ROUND(F60*E60,2)</f>
        <v>42774.19</v>
      </c>
    </row>
    <row r="61" spans="1:7" ht="0.95" customHeight="1">
      <c r="A61" s="9"/>
      <c r="B61" s="9"/>
      <c r="C61" s="9"/>
      <c r="D61" s="13"/>
      <c r="E61" s="19"/>
      <c r="F61" s="19"/>
      <c r="G61" s="25"/>
    </row>
    <row r="62" spans="1:7">
      <c r="A62" s="27" t="s">
        <v>98</v>
      </c>
      <c r="B62" s="27" t="s">
        <v>8</v>
      </c>
      <c r="C62" s="27" t="s">
        <v>9</v>
      </c>
      <c r="D62" s="28" t="s">
        <v>99</v>
      </c>
      <c r="E62" s="20">
        <f>E81</f>
        <v>1</v>
      </c>
      <c r="F62" s="18">
        <f>F81</f>
        <v>24100.71</v>
      </c>
      <c r="G62" s="18">
        <f>G81</f>
        <v>24100.71</v>
      </c>
    </row>
    <row r="63" spans="1:7" ht="22.5">
      <c r="A63" s="8" t="s">
        <v>100</v>
      </c>
      <c r="B63" s="8" t="s">
        <v>19</v>
      </c>
      <c r="C63" s="8" t="s">
        <v>56</v>
      </c>
      <c r="D63" s="11" t="s">
        <v>101</v>
      </c>
      <c r="E63" s="21">
        <v>4948</v>
      </c>
      <c r="F63" s="22">
        <v>1.1599999999999999</v>
      </c>
      <c r="G63" s="18">
        <f>ROUND(E63*F63,2)</f>
        <v>5739.68</v>
      </c>
    </row>
    <row r="64" spans="1:7" ht="33.75">
      <c r="A64" s="6"/>
      <c r="B64" s="6"/>
      <c r="C64" s="6"/>
      <c r="D64" s="7" t="s">
        <v>102</v>
      </c>
      <c r="E64" s="19"/>
      <c r="F64" s="19"/>
      <c r="G64" s="25"/>
    </row>
    <row r="65" spans="1:7" ht="22.5">
      <c r="A65" s="8" t="s">
        <v>103</v>
      </c>
      <c r="B65" s="8" t="s">
        <v>19</v>
      </c>
      <c r="C65" s="8" t="s">
        <v>52</v>
      </c>
      <c r="D65" s="11" t="s">
        <v>104</v>
      </c>
      <c r="E65" s="21">
        <v>1231.5909999999999</v>
      </c>
      <c r="F65" s="22">
        <v>3.57</v>
      </c>
      <c r="G65" s="18">
        <f>ROUND(E65*F65,2)</f>
        <v>4396.78</v>
      </c>
    </row>
    <row r="66" spans="1:7" ht="45">
      <c r="A66" s="6"/>
      <c r="B66" s="6"/>
      <c r="C66" s="6"/>
      <c r="D66" s="7" t="s">
        <v>105</v>
      </c>
      <c r="E66" s="19"/>
      <c r="F66" s="19"/>
      <c r="G66" s="25"/>
    </row>
    <row r="67" spans="1:7">
      <c r="A67" s="8" t="s">
        <v>106</v>
      </c>
      <c r="B67" s="8" t="s">
        <v>19</v>
      </c>
      <c r="C67" s="8" t="s">
        <v>52</v>
      </c>
      <c r="D67" s="11" t="s">
        <v>107</v>
      </c>
      <c r="E67" s="21">
        <v>11.423999999999999</v>
      </c>
      <c r="F67" s="22">
        <v>66.05</v>
      </c>
      <c r="G67" s="18">
        <f>ROUND(E67*F67,2)</f>
        <v>754.56</v>
      </c>
    </row>
    <row r="68" spans="1:7" ht="33.75">
      <c r="A68" s="6"/>
      <c r="B68" s="6"/>
      <c r="C68" s="6"/>
      <c r="D68" s="7" t="s">
        <v>108</v>
      </c>
      <c r="E68" s="19"/>
      <c r="F68" s="19"/>
      <c r="G68" s="25"/>
    </row>
    <row r="69" spans="1:7">
      <c r="A69" s="8" t="s">
        <v>109</v>
      </c>
      <c r="B69" s="8" t="s">
        <v>19</v>
      </c>
      <c r="C69" s="8" t="s">
        <v>52</v>
      </c>
      <c r="D69" s="11" t="s">
        <v>110</v>
      </c>
      <c r="E69" s="21">
        <v>1.44</v>
      </c>
      <c r="F69" s="22">
        <v>74.73</v>
      </c>
      <c r="G69" s="18">
        <f>ROUND(E69*F69,2)</f>
        <v>107.61</v>
      </c>
    </row>
    <row r="70" spans="1:7" ht="45">
      <c r="A70" s="6"/>
      <c r="B70" s="6"/>
      <c r="C70" s="6"/>
      <c r="D70" s="7" t="s">
        <v>111</v>
      </c>
      <c r="E70" s="19"/>
      <c r="F70" s="19"/>
      <c r="G70" s="25"/>
    </row>
    <row r="71" spans="1:7" ht="22.5">
      <c r="A71" s="8" t="s">
        <v>112</v>
      </c>
      <c r="B71" s="8" t="s">
        <v>19</v>
      </c>
      <c r="C71" s="8" t="s">
        <v>52</v>
      </c>
      <c r="D71" s="11" t="s">
        <v>113</v>
      </c>
      <c r="E71" s="21">
        <v>27.57</v>
      </c>
      <c r="F71" s="22">
        <v>6.9</v>
      </c>
      <c r="G71" s="18">
        <f>ROUND(E71*F71,2)</f>
        <v>190.23</v>
      </c>
    </row>
    <row r="72" spans="1:7" ht="56.25">
      <c r="A72" s="6"/>
      <c r="B72" s="6"/>
      <c r="C72" s="6"/>
      <c r="D72" s="7" t="s">
        <v>114</v>
      </c>
      <c r="E72" s="19"/>
      <c r="F72" s="19"/>
      <c r="G72" s="25"/>
    </row>
    <row r="73" spans="1:7" ht="22.5">
      <c r="A73" s="8" t="s">
        <v>115</v>
      </c>
      <c r="B73" s="8" t="s">
        <v>19</v>
      </c>
      <c r="C73" s="8" t="s">
        <v>52</v>
      </c>
      <c r="D73" s="11" t="s">
        <v>116</v>
      </c>
      <c r="E73" s="21">
        <v>2.4</v>
      </c>
      <c r="F73" s="22">
        <v>8.6300000000000008</v>
      </c>
      <c r="G73" s="18">
        <f>ROUND(E73*F73,2)</f>
        <v>20.71</v>
      </c>
    </row>
    <row r="74" spans="1:7" ht="56.25">
      <c r="A74" s="6"/>
      <c r="B74" s="6"/>
      <c r="C74" s="6"/>
      <c r="D74" s="7" t="s">
        <v>117</v>
      </c>
      <c r="E74" s="19"/>
      <c r="F74" s="19"/>
      <c r="G74" s="25"/>
    </row>
    <row r="75" spans="1:7" ht="22.5">
      <c r="A75" s="8" t="s">
        <v>118</v>
      </c>
      <c r="B75" s="8" t="s">
        <v>19</v>
      </c>
      <c r="C75" s="8" t="s">
        <v>52</v>
      </c>
      <c r="D75" s="11" t="s">
        <v>119</v>
      </c>
      <c r="E75" s="21">
        <v>3.2</v>
      </c>
      <c r="F75" s="22">
        <v>8.48</v>
      </c>
      <c r="G75" s="18">
        <f>ROUND(E75*F75,2)</f>
        <v>27.14</v>
      </c>
    </row>
    <row r="76" spans="1:7" ht="45">
      <c r="A76" s="6"/>
      <c r="B76" s="6"/>
      <c r="C76" s="6"/>
      <c r="D76" s="7" t="s">
        <v>120</v>
      </c>
      <c r="E76" s="19"/>
      <c r="F76" s="19"/>
      <c r="G76" s="25"/>
    </row>
    <row r="77" spans="1:7" ht="22.5">
      <c r="A77" s="8" t="s">
        <v>121</v>
      </c>
      <c r="B77" s="8" t="s">
        <v>19</v>
      </c>
      <c r="C77" s="8" t="s">
        <v>52</v>
      </c>
      <c r="D77" s="11" t="s">
        <v>122</v>
      </c>
      <c r="E77" s="21">
        <v>1500</v>
      </c>
      <c r="F77" s="22">
        <v>4.5199999999999996</v>
      </c>
      <c r="G77" s="18">
        <f>ROUND(E77*F77,2)</f>
        <v>6780</v>
      </c>
    </row>
    <row r="78" spans="1:7" ht="56.25">
      <c r="A78" s="6"/>
      <c r="B78" s="6"/>
      <c r="C78" s="6"/>
      <c r="D78" s="7" t="s">
        <v>123</v>
      </c>
      <c r="E78" s="19"/>
      <c r="F78" s="19"/>
      <c r="G78" s="25"/>
    </row>
    <row r="79" spans="1:7" ht="22.5">
      <c r="A79" s="8" t="s">
        <v>124</v>
      </c>
      <c r="B79" s="8" t="s">
        <v>19</v>
      </c>
      <c r="C79" s="8" t="s">
        <v>52</v>
      </c>
      <c r="D79" s="11" t="s">
        <v>125</v>
      </c>
      <c r="E79" s="21">
        <v>1800</v>
      </c>
      <c r="F79" s="22">
        <v>3.38</v>
      </c>
      <c r="G79" s="18">
        <f>ROUND(E79*F79,2)</f>
        <v>6084</v>
      </c>
    </row>
    <row r="80" spans="1:7" ht="56.25">
      <c r="A80" s="6"/>
      <c r="B80" s="6"/>
      <c r="C80" s="6"/>
      <c r="D80" s="7" t="s">
        <v>126</v>
      </c>
      <c r="E80" s="19"/>
      <c r="F80" s="19"/>
      <c r="G80" s="25"/>
    </row>
    <row r="81" spans="1:7">
      <c r="A81" s="6"/>
      <c r="B81" s="6"/>
      <c r="C81" s="6"/>
      <c r="D81" s="12" t="s">
        <v>127</v>
      </c>
      <c r="E81" s="21">
        <v>1</v>
      </c>
      <c r="F81" s="18">
        <f>G63+G65+G67+G69+G71+G73+G75+G77+G79</f>
        <v>24100.71</v>
      </c>
      <c r="G81" s="18">
        <f>ROUND(F81*E81,2)</f>
        <v>24100.71</v>
      </c>
    </row>
    <row r="82" spans="1:7" ht="0.95" customHeight="1">
      <c r="A82" s="9"/>
      <c r="B82" s="9"/>
      <c r="C82" s="9"/>
      <c r="D82" s="13"/>
      <c r="E82" s="19"/>
      <c r="F82" s="19"/>
      <c r="G82" s="25"/>
    </row>
    <row r="83" spans="1:7">
      <c r="A83" s="6"/>
      <c r="B83" s="6"/>
      <c r="C83" s="6"/>
      <c r="D83" s="12" t="s">
        <v>128</v>
      </c>
      <c r="E83" s="21">
        <v>1</v>
      </c>
      <c r="F83" s="18">
        <f>G25+G60+G81</f>
        <v>70775.89</v>
      </c>
      <c r="G83" s="18">
        <f>ROUND(F83*E83,2)</f>
        <v>70775.89</v>
      </c>
    </row>
    <row r="84" spans="1:7" ht="0.95" customHeight="1">
      <c r="A84" s="9"/>
      <c r="B84" s="9"/>
      <c r="C84" s="9"/>
      <c r="D84" s="13"/>
      <c r="E84" s="19"/>
      <c r="F84" s="19"/>
      <c r="G84" s="25"/>
    </row>
    <row r="85" spans="1:7">
      <c r="A85" s="27" t="s">
        <v>129</v>
      </c>
      <c r="B85" s="27" t="s">
        <v>8</v>
      </c>
      <c r="C85" s="27" t="s">
        <v>9</v>
      </c>
      <c r="D85" s="28" t="s">
        <v>130</v>
      </c>
      <c r="E85" s="20">
        <f>E104</f>
        <v>1</v>
      </c>
      <c r="F85" s="18">
        <f>F104</f>
        <v>11135.61</v>
      </c>
      <c r="G85" s="18">
        <f>G104</f>
        <v>11135.61</v>
      </c>
    </row>
    <row r="86" spans="1:7" ht="22.5">
      <c r="A86" s="8" t="s">
        <v>131</v>
      </c>
      <c r="B86" s="8" t="s">
        <v>19</v>
      </c>
      <c r="C86" s="8" t="s">
        <v>48</v>
      </c>
      <c r="D86" s="11" t="s">
        <v>132</v>
      </c>
      <c r="E86" s="21">
        <v>14</v>
      </c>
      <c r="F86" s="22">
        <v>152.80000000000001</v>
      </c>
      <c r="G86" s="18">
        <f>ROUND(E86*F86,2)</f>
        <v>2139.1999999999998</v>
      </c>
    </row>
    <row r="87" spans="1:7" ht="90">
      <c r="A87" s="6"/>
      <c r="B87" s="6"/>
      <c r="C87" s="6"/>
      <c r="D87" s="7" t="s">
        <v>133</v>
      </c>
      <c r="E87" s="19"/>
      <c r="F87" s="19"/>
      <c r="G87" s="25"/>
    </row>
    <row r="88" spans="1:7">
      <c r="A88" s="8" t="s">
        <v>134</v>
      </c>
      <c r="B88" s="8" t="s">
        <v>19</v>
      </c>
      <c r="C88" s="8" t="s">
        <v>48</v>
      </c>
      <c r="D88" s="11" t="s">
        <v>135</v>
      </c>
      <c r="E88" s="21">
        <v>29</v>
      </c>
      <c r="F88" s="22">
        <v>42</v>
      </c>
      <c r="G88" s="18">
        <f>ROUND(E88*F88,2)</f>
        <v>1218</v>
      </c>
    </row>
    <row r="89" spans="1:7" ht="67.5">
      <c r="A89" s="6"/>
      <c r="B89" s="6"/>
      <c r="C89" s="6"/>
      <c r="D89" s="7" t="s">
        <v>136</v>
      </c>
      <c r="E89" s="19"/>
      <c r="F89" s="19"/>
      <c r="G89" s="25"/>
    </row>
    <row r="90" spans="1:7" ht="22.5">
      <c r="A90" s="8" t="s">
        <v>137</v>
      </c>
      <c r="B90" s="8" t="s">
        <v>19</v>
      </c>
      <c r="C90" s="8" t="s">
        <v>20</v>
      </c>
      <c r="D90" s="11" t="s">
        <v>138</v>
      </c>
      <c r="E90" s="21">
        <v>9</v>
      </c>
      <c r="F90" s="22">
        <v>153.97999999999999</v>
      </c>
      <c r="G90" s="18">
        <f>ROUND(E90*F90,2)</f>
        <v>1385.82</v>
      </c>
    </row>
    <row r="91" spans="1:7" ht="135">
      <c r="A91" s="6"/>
      <c r="B91" s="6"/>
      <c r="C91" s="6"/>
      <c r="D91" s="7" t="s">
        <v>139</v>
      </c>
      <c r="E91" s="19"/>
      <c r="F91" s="19"/>
      <c r="G91" s="25"/>
    </row>
    <row r="92" spans="1:7" ht="22.5">
      <c r="A92" s="8" t="s">
        <v>140</v>
      </c>
      <c r="B92" s="8" t="s">
        <v>19</v>
      </c>
      <c r="C92" s="8" t="s">
        <v>20</v>
      </c>
      <c r="D92" s="11" t="s">
        <v>141</v>
      </c>
      <c r="E92" s="21">
        <v>45</v>
      </c>
      <c r="F92" s="22">
        <v>48.39</v>
      </c>
      <c r="G92" s="18">
        <f>ROUND(E92*F92,2)</f>
        <v>2177.5500000000002</v>
      </c>
    </row>
    <row r="93" spans="1:7" ht="101.25">
      <c r="A93" s="6"/>
      <c r="B93" s="6"/>
      <c r="C93" s="6"/>
      <c r="D93" s="7" t="s">
        <v>142</v>
      </c>
      <c r="E93" s="19"/>
      <c r="F93" s="19"/>
      <c r="G93" s="25"/>
    </row>
    <row r="94" spans="1:7" ht="22.5">
      <c r="A94" s="8" t="s">
        <v>143</v>
      </c>
      <c r="B94" s="8" t="s">
        <v>19</v>
      </c>
      <c r="C94" s="8" t="s">
        <v>20</v>
      </c>
      <c r="D94" s="11" t="s">
        <v>144</v>
      </c>
      <c r="E94" s="21">
        <v>8</v>
      </c>
      <c r="F94" s="22">
        <v>34.75</v>
      </c>
      <c r="G94" s="18">
        <f>ROUND(E94*F94,2)</f>
        <v>278</v>
      </c>
    </row>
    <row r="95" spans="1:7" ht="101.25">
      <c r="A95" s="6"/>
      <c r="B95" s="6"/>
      <c r="C95" s="6"/>
      <c r="D95" s="7" t="s">
        <v>145</v>
      </c>
      <c r="E95" s="19"/>
      <c r="F95" s="19"/>
      <c r="G95" s="25"/>
    </row>
    <row r="96" spans="1:7">
      <c r="A96" s="8" t="s">
        <v>146</v>
      </c>
      <c r="B96" s="8" t="s">
        <v>19</v>
      </c>
      <c r="C96" s="8" t="s">
        <v>48</v>
      </c>
      <c r="D96" s="11" t="s">
        <v>147</v>
      </c>
      <c r="E96" s="21">
        <v>21.3</v>
      </c>
      <c r="F96" s="22">
        <v>22.53</v>
      </c>
      <c r="G96" s="18">
        <f>ROUND(E96*F96,2)</f>
        <v>479.89</v>
      </c>
    </row>
    <row r="97" spans="1:7" ht="56.25">
      <c r="A97" s="6"/>
      <c r="B97" s="6"/>
      <c r="C97" s="6"/>
      <c r="D97" s="7" t="s">
        <v>148</v>
      </c>
      <c r="E97" s="19"/>
      <c r="F97" s="19"/>
      <c r="G97" s="25"/>
    </row>
    <row r="98" spans="1:7" ht="22.5">
      <c r="A98" s="8" t="s">
        <v>149</v>
      </c>
      <c r="B98" s="8" t="s">
        <v>19</v>
      </c>
      <c r="C98" s="8" t="s">
        <v>48</v>
      </c>
      <c r="D98" s="11" t="s">
        <v>150</v>
      </c>
      <c r="E98" s="21">
        <v>165</v>
      </c>
      <c r="F98" s="22">
        <v>8.43</v>
      </c>
      <c r="G98" s="18">
        <f>ROUND(E98*F98,2)</f>
        <v>1390.95</v>
      </c>
    </row>
    <row r="99" spans="1:7" ht="78.75">
      <c r="A99" s="6"/>
      <c r="B99" s="6"/>
      <c r="C99" s="6"/>
      <c r="D99" s="7" t="s">
        <v>151</v>
      </c>
      <c r="E99" s="19"/>
      <c r="F99" s="19"/>
      <c r="G99" s="25"/>
    </row>
    <row r="100" spans="1:7" ht="22.5">
      <c r="A100" s="8" t="s">
        <v>152</v>
      </c>
      <c r="B100" s="8" t="s">
        <v>19</v>
      </c>
      <c r="C100" s="8" t="s">
        <v>48</v>
      </c>
      <c r="D100" s="11" t="s">
        <v>153</v>
      </c>
      <c r="E100" s="21">
        <v>50</v>
      </c>
      <c r="F100" s="22">
        <v>22.3</v>
      </c>
      <c r="G100" s="18">
        <f>ROUND(E100*F100,2)</f>
        <v>1115</v>
      </c>
    </row>
    <row r="101" spans="1:7" ht="78.75">
      <c r="A101" s="6"/>
      <c r="B101" s="6"/>
      <c r="C101" s="6"/>
      <c r="D101" s="7" t="s">
        <v>154</v>
      </c>
      <c r="E101" s="19"/>
      <c r="F101" s="19"/>
      <c r="G101" s="25"/>
    </row>
    <row r="102" spans="1:7" ht="22.5">
      <c r="A102" s="8" t="s">
        <v>155</v>
      </c>
      <c r="B102" s="8" t="s">
        <v>19</v>
      </c>
      <c r="C102" s="8" t="s">
        <v>48</v>
      </c>
      <c r="D102" s="11" t="s">
        <v>156</v>
      </c>
      <c r="E102" s="21">
        <v>20</v>
      </c>
      <c r="F102" s="22">
        <v>47.56</v>
      </c>
      <c r="G102" s="18">
        <f>ROUND(E102*F102,2)</f>
        <v>951.2</v>
      </c>
    </row>
    <row r="103" spans="1:7" ht="67.5">
      <c r="A103" s="6"/>
      <c r="B103" s="6"/>
      <c r="C103" s="6"/>
      <c r="D103" s="7" t="s">
        <v>157</v>
      </c>
      <c r="E103" s="19"/>
      <c r="F103" s="19"/>
      <c r="G103" s="25"/>
    </row>
    <row r="104" spans="1:7">
      <c r="A104" s="6"/>
      <c r="B104" s="6"/>
      <c r="C104" s="6"/>
      <c r="D104" s="12" t="s">
        <v>158</v>
      </c>
      <c r="E104" s="21">
        <v>1</v>
      </c>
      <c r="F104" s="18">
        <f>G86+G88+G90+G92+G94+G96+G98+G100+G102</f>
        <v>11135.61</v>
      </c>
      <c r="G104" s="18">
        <f>ROUND(F104*E104,2)</f>
        <v>11135.61</v>
      </c>
    </row>
    <row r="105" spans="1:7" ht="0.95" customHeight="1">
      <c r="A105" s="9"/>
      <c r="B105" s="9"/>
      <c r="C105" s="9"/>
      <c r="D105" s="13"/>
      <c r="E105" s="19"/>
      <c r="F105" s="19"/>
      <c r="G105" s="25"/>
    </row>
    <row r="106" spans="1:7">
      <c r="A106" s="27" t="s">
        <v>159</v>
      </c>
      <c r="B106" s="27" t="s">
        <v>8</v>
      </c>
      <c r="C106" s="27" t="s">
        <v>9</v>
      </c>
      <c r="D106" s="28" t="s">
        <v>160</v>
      </c>
      <c r="E106" s="20">
        <f>E176</f>
        <v>1</v>
      </c>
      <c r="F106" s="18">
        <f>F176</f>
        <v>281418.08999999997</v>
      </c>
      <c r="G106" s="18">
        <f>G176</f>
        <v>281418.09000000003</v>
      </c>
    </row>
    <row r="107" spans="1:7">
      <c r="A107" s="27" t="s">
        <v>161</v>
      </c>
      <c r="B107" s="27" t="s">
        <v>8</v>
      </c>
      <c r="C107" s="27" t="s">
        <v>9</v>
      </c>
      <c r="D107" s="28" t="s">
        <v>162</v>
      </c>
      <c r="E107" s="20">
        <f>E133</f>
        <v>1</v>
      </c>
      <c r="F107" s="18">
        <f>F133</f>
        <v>36833.589999999997</v>
      </c>
      <c r="G107" s="18">
        <f>G133</f>
        <v>36833.589999999997</v>
      </c>
    </row>
    <row r="108" spans="1:7" ht="33.75">
      <c r="A108" s="6"/>
      <c r="B108" s="6"/>
      <c r="C108" s="6"/>
      <c r="D108" s="7" t="s">
        <v>163</v>
      </c>
      <c r="E108" s="19"/>
      <c r="F108" s="19"/>
      <c r="G108" s="25"/>
    </row>
    <row r="109" spans="1:7" ht="22.5">
      <c r="A109" s="8" t="s">
        <v>164</v>
      </c>
      <c r="B109" s="8" t="s">
        <v>19</v>
      </c>
      <c r="C109" s="8" t="s">
        <v>48</v>
      </c>
      <c r="D109" s="11" t="s">
        <v>165</v>
      </c>
      <c r="E109" s="21">
        <v>30</v>
      </c>
      <c r="F109" s="22">
        <v>19.760000000000002</v>
      </c>
      <c r="G109" s="18">
        <f>ROUND(E109*F109,2)</f>
        <v>592.79999999999995</v>
      </c>
    </row>
    <row r="110" spans="1:7" ht="90">
      <c r="A110" s="6"/>
      <c r="B110" s="6"/>
      <c r="C110" s="6"/>
      <c r="D110" s="7" t="s">
        <v>166</v>
      </c>
      <c r="E110" s="19"/>
      <c r="F110" s="19"/>
      <c r="G110" s="25"/>
    </row>
    <row r="111" spans="1:7" ht="22.5">
      <c r="A111" s="8" t="s">
        <v>167</v>
      </c>
      <c r="B111" s="8" t="s">
        <v>19</v>
      </c>
      <c r="C111" s="8" t="s">
        <v>48</v>
      </c>
      <c r="D111" s="11" t="s">
        <v>168</v>
      </c>
      <c r="E111" s="21">
        <v>72</v>
      </c>
      <c r="F111" s="22">
        <v>75.14</v>
      </c>
      <c r="G111" s="18">
        <f>ROUND(E111*F111,2)</f>
        <v>5410.08</v>
      </c>
    </row>
    <row r="112" spans="1:7" ht="56.25">
      <c r="A112" s="6"/>
      <c r="B112" s="6"/>
      <c r="C112" s="6"/>
      <c r="D112" s="7" t="s">
        <v>169</v>
      </c>
      <c r="E112" s="19"/>
      <c r="F112" s="19"/>
      <c r="G112" s="25"/>
    </row>
    <row r="113" spans="1:7" ht="22.5">
      <c r="A113" s="8" t="s">
        <v>170</v>
      </c>
      <c r="B113" s="8" t="s">
        <v>19</v>
      </c>
      <c r="C113" s="8" t="s">
        <v>52</v>
      </c>
      <c r="D113" s="11" t="s">
        <v>171</v>
      </c>
      <c r="E113" s="21">
        <v>47.673000000000002</v>
      </c>
      <c r="F113" s="22">
        <v>79.53</v>
      </c>
      <c r="G113" s="18">
        <f>ROUND(E113*F113,2)</f>
        <v>3791.43</v>
      </c>
    </row>
    <row r="114" spans="1:7" ht="56.25">
      <c r="A114" s="6"/>
      <c r="B114" s="6"/>
      <c r="C114" s="6"/>
      <c r="D114" s="7" t="s">
        <v>172</v>
      </c>
      <c r="E114" s="19"/>
      <c r="F114" s="19"/>
      <c r="G114" s="25"/>
    </row>
    <row r="115" spans="1:7" ht="22.5">
      <c r="A115" s="8" t="s">
        <v>173</v>
      </c>
      <c r="B115" s="8" t="s">
        <v>19</v>
      </c>
      <c r="C115" s="8" t="s">
        <v>48</v>
      </c>
      <c r="D115" s="11" t="s">
        <v>174</v>
      </c>
      <c r="E115" s="21">
        <v>333.59</v>
      </c>
      <c r="F115" s="22">
        <v>11.18</v>
      </c>
      <c r="G115" s="18">
        <f>ROUND(E115*F115,2)</f>
        <v>3729.54</v>
      </c>
    </row>
    <row r="116" spans="1:7" ht="56.25">
      <c r="A116" s="6"/>
      <c r="B116" s="6"/>
      <c r="C116" s="6"/>
      <c r="D116" s="7" t="s">
        <v>175</v>
      </c>
      <c r="E116" s="19"/>
      <c r="F116" s="19"/>
      <c r="G116" s="25"/>
    </row>
    <row r="117" spans="1:7" ht="22.5">
      <c r="A117" s="8" t="s">
        <v>176</v>
      </c>
      <c r="B117" s="8" t="s">
        <v>19</v>
      </c>
      <c r="C117" s="8" t="s">
        <v>48</v>
      </c>
      <c r="D117" s="11" t="s">
        <v>177</v>
      </c>
      <c r="E117" s="21">
        <v>308.12</v>
      </c>
      <c r="F117" s="22">
        <v>19.77</v>
      </c>
      <c r="G117" s="18">
        <f>ROUND(E117*F117,2)</f>
        <v>6091.53</v>
      </c>
    </row>
    <row r="118" spans="1:7" ht="225">
      <c r="A118" s="6"/>
      <c r="B118" s="6"/>
      <c r="C118" s="6"/>
      <c r="D118" s="7" t="s">
        <v>178</v>
      </c>
      <c r="E118" s="19"/>
      <c r="F118" s="19"/>
      <c r="G118" s="25"/>
    </row>
    <row r="119" spans="1:7" ht="22.5">
      <c r="A119" s="8" t="s">
        <v>179</v>
      </c>
      <c r="B119" s="8" t="s">
        <v>19</v>
      </c>
      <c r="C119" s="8" t="s">
        <v>48</v>
      </c>
      <c r="D119" s="11" t="s">
        <v>180</v>
      </c>
      <c r="E119" s="21">
        <v>304.33999999999997</v>
      </c>
      <c r="F119" s="22">
        <v>21.76</v>
      </c>
      <c r="G119" s="18">
        <f>ROUND(E119*F119,2)</f>
        <v>6622.44</v>
      </c>
    </row>
    <row r="120" spans="1:7" ht="112.5">
      <c r="A120" s="6"/>
      <c r="B120" s="6"/>
      <c r="C120" s="6"/>
      <c r="D120" s="7" t="s">
        <v>181</v>
      </c>
      <c r="E120" s="19"/>
      <c r="F120" s="19"/>
      <c r="G120" s="25"/>
    </row>
    <row r="121" spans="1:7" ht="22.5">
      <c r="A121" s="8" t="s">
        <v>182</v>
      </c>
      <c r="B121" s="8" t="s">
        <v>19</v>
      </c>
      <c r="C121" s="8" t="s">
        <v>48</v>
      </c>
      <c r="D121" s="11" t="s">
        <v>183</v>
      </c>
      <c r="E121" s="21">
        <v>22.5</v>
      </c>
      <c r="F121" s="22">
        <v>45.3</v>
      </c>
      <c r="G121" s="18">
        <f>ROUND(E121*F121,2)</f>
        <v>1019.25</v>
      </c>
    </row>
    <row r="122" spans="1:7" ht="101.25">
      <c r="A122" s="6"/>
      <c r="B122" s="6"/>
      <c r="C122" s="6"/>
      <c r="D122" s="7" t="s">
        <v>184</v>
      </c>
      <c r="E122" s="19"/>
      <c r="F122" s="19"/>
      <c r="G122" s="25"/>
    </row>
    <row r="123" spans="1:7" ht="22.5">
      <c r="A123" s="8" t="s">
        <v>185</v>
      </c>
      <c r="B123" s="8" t="s">
        <v>19</v>
      </c>
      <c r="C123" s="8" t="s">
        <v>48</v>
      </c>
      <c r="D123" s="11" t="s">
        <v>186</v>
      </c>
      <c r="E123" s="21">
        <v>5.92</v>
      </c>
      <c r="F123" s="22">
        <v>58.23</v>
      </c>
      <c r="G123" s="18">
        <f>ROUND(E123*F123,2)</f>
        <v>344.72</v>
      </c>
    </row>
    <row r="124" spans="1:7" ht="112.5">
      <c r="A124" s="6"/>
      <c r="B124" s="6"/>
      <c r="C124" s="6"/>
      <c r="D124" s="7" t="s">
        <v>187</v>
      </c>
      <c r="E124" s="19"/>
      <c r="F124" s="19"/>
      <c r="G124" s="25"/>
    </row>
    <row r="125" spans="1:7" ht="22.5">
      <c r="A125" s="8" t="s">
        <v>188</v>
      </c>
      <c r="B125" s="8" t="s">
        <v>19</v>
      </c>
      <c r="C125" s="8" t="s">
        <v>48</v>
      </c>
      <c r="D125" s="11" t="s">
        <v>189</v>
      </c>
      <c r="E125" s="21">
        <v>331.68</v>
      </c>
      <c r="F125" s="22">
        <v>22.05</v>
      </c>
      <c r="G125" s="18">
        <f>ROUND(E125*F125,2)</f>
        <v>7313.54</v>
      </c>
    </row>
    <row r="126" spans="1:7" ht="101.25">
      <c r="A126" s="6"/>
      <c r="B126" s="6"/>
      <c r="C126" s="6"/>
      <c r="D126" s="7" t="s">
        <v>190</v>
      </c>
      <c r="E126" s="19"/>
      <c r="F126" s="19"/>
      <c r="G126" s="25"/>
    </row>
    <row r="127" spans="1:7" ht="22.5">
      <c r="A127" s="8" t="s">
        <v>191</v>
      </c>
      <c r="B127" s="8" t="s">
        <v>19</v>
      </c>
      <c r="C127" s="8" t="s">
        <v>48</v>
      </c>
      <c r="D127" s="11" t="s">
        <v>192</v>
      </c>
      <c r="E127" s="21">
        <v>32</v>
      </c>
      <c r="F127" s="22">
        <v>29.05</v>
      </c>
      <c r="G127" s="18">
        <f>ROUND(E127*F127,2)</f>
        <v>929.6</v>
      </c>
    </row>
    <row r="128" spans="1:7" ht="112.5">
      <c r="A128" s="6"/>
      <c r="B128" s="6"/>
      <c r="C128" s="6"/>
      <c r="D128" s="7" t="s">
        <v>193</v>
      </c>
      <c r="E128" s="19"/>
      <c r="F128" s="19"/>
      <c r="G128" s="25"/>
    </row>
    <row r="129" spans="1:7" ht="22.5">
      <c r="A129" s="8" t="s">
        <v>194</v>
      </c>
      <c r="B129" s="8" t="s">
        <v>19</v>
      </c>
      <c r="C129" s="8" t="s">
        <v>20</v>
      </c>
      <c r="D129" s="11" t="s">
        <v>195</v>
      </c>
      <c r="E129" s="21">
        <v>12</v>
      </c>
      <c r="F129" s="22">
        <v>67.53</v>
      </c>
      <c r="G129" s="18">
        <f>ROUND(E129*F129,2)</f>
        <v>810.36</v>
      </c>
    </row>
    <row r="130" spans="1:7" ht="90">
      <c r="A130" s="6"/>
      <c r="B130" s="6"/>
      <c r="C130" s="6"/>
      <c r="D130" s="7" t="s">
        <v>196</v>
      </c>
      <c r="E130" s="19"/>
      <c r="F130" s="19"/>
      <c r="G130" s="25"/>
    </row>
    <row r="131" spans="1:7" ht="22.5">
      <c r="A131" s="8" t="s">
        <v>197</v>
      </c>
      <c r="B131" s="8" t="s">
        <v>19</v>
      </c>
      <c r="C131" s="8" t="s">
        <v>48</v>
      </c>
      <c r="D131" s="11" t="s">
        <v>198</v>
      </c>
      <c r="E131" s="21">
        <v>5</v>
      </c>
      <c r="F131" s="22">
        <v>35.659999999999997</v>
      </c>
      <c r="G131" s="18">
        <f>ROUND(E131*F131,2)</f>
        <v>178.3</v>
      </c>
    </row>
    <row r="132" spans="1:7" ht="78.75">
      <c r="A132" s="6"/>
      <c r="B132" s="6"/>
      <c r="C132" s="6"/>
      <c r="D132" s="7" t="s">
        <v>199</v>
      </c>
      <c r="E132" s="19"/>
      <c r="F132" s="19"/>
      <c r="G132" s="25"/>
    </row>
    <row r="133" spans="1:7">
      <c r="A133" s="6"/>
      <c r="B133" s="6"/>
      <c r="C133" s="6"/>
      <c r="D133" s="12" t="s">
        <v>200</v>
      </c>
      <c r="E133" s="21">
        <v>1</v>
      </c>
      <c r="F133" s="18">
        <f>G109+G111+G113+G115+G117+G119+G121+G123+G125+G127+G129+G131</f>
        <v>36833.589999999997</v>
      </c>
      <c r="G133" s="18">
        <f>ROUND(F133*E133,2)</f>
        <v>36833.589999999997</v>
      </c>
    </row>
    <row r="134" spans="1:7" ht="0.95" customHeight="1">
      <c r="A134" s="9"/>
      <c r="B134" s="9"/>
      <c r="C134" s="9"/>
      <c r="D134" s="13"/>
      <c r="E134" s="19"/>
      <c r="F134" s="19"/>
      <c r="G134" s="25"/>
    </row>
    <row r="135" spans="1:7">
      <c r="A135" s="27" t="s">
        <v>201</v>
      </c>
      <c r="B135" s="27" t="s">
        <v>8</v>
      </c>
      <c r="C135" s="27" t="s">
        <v>9</v>
      </c>
      <c r="D135" s="28" t="s">
        <v>202</v>
      </c>
      <c r="E135" s="20">
        <f>E174</f>
        <v>1</v>
      </c>
      <c r="F135" s="18">
        <f>F174</f>
        <v>244584.5</v>
      </c>
      <c r="G135" s="18">
        <f>G174</f>
        <v>244584.5</v>
      </c>
    </row>
    <row r="136" spans="1:7" ht="22.5">
      <c r="A136" s="8" t="s">
        <v>203</v>
      </c>
      <c r="B136" s="8" t="s">
        <v>19</v>
      </c>
      <c r="C136" s="8" t="s">
        <v>52</v>
      </c>
      <c r="D136" s="11" t="s">
        <v>204</v>
      </c>
      <c r="E136" s="21">
        <v>62.101999999999997</v>
      </c>
      <c r="F136" s="22">
        <v>32.53</v>
      </c>
      <c r="G136" s="18">
        <f>ROUND(E136*F136,2)</f>
        <v>2020.18</v>
      </c>
    </row>
    <row r="137" spans="1:7" ht="33.75">
      <c r="A137" s="6"/>
      <c r="B137" s="6"/>
      <c r="C137" s="6"/>
      <c r="D137" s="7" t="s">
        <v>205</v>
      </c>
      <c r="E137" s="19"/>
      <c r="F137" s="19"/>
      <c r="G137" s="25"/>
    </row>
    <row r="138" spans="1:7" ht="22.5">
      <c r="A138" s="8" t="s">
        <v>206</v>
      </c>
      <c r="B138" s="8" t="s">
        <v>19</v>
      </c>
      <c r="C138" s="8" t="s">
        <v>52</v>
      </c>
      <c r="D138" s="11" t="s">
        <v>207</v>
      </c>
      <c r="E138" s="21">
        <v>912.29</v>
      </c>
      <c r="F138" s="22">
        <v>14.76</v>
      </c>
      <c r="G138" s="18">
        <f>ROUND(E138*F138,2)</f>
        <v>13465.4</v>
      </c>
    </row>
    <row r="139" spans="1:7" ht="45">
      <c r="A139" s="6"/>
      <c r="B139" s="6"/>
      <c r="C139" s="6"/>
      <c r="D139" s="7" t="s">
        <v>208</v>
      </c>
      <c r="E139" s="19"/>
      <c r="F139" s="19"/>
      <c r="G139" s="25"/>
    </row>
    <row r="140" spans="1:7" ht="22.5">
      <c r="A140" s="8" t="s">
        <v>209</v>
      </c>
      <c r="B140" s="8" t="s">
        <v>19</v>
      </c>
      <c r="C140" s="8" t="s">
        <v>52</v>
      </c>
      <c r="D140" s="11" t="s">
        <v>210</v>
      </c>
      <c r="E140" s="21">
        <v>696.30200000000002</v>
      </c>
      <c r="F140" s="22">
        <v>72.709999999999994</v>
      </c>
      <c r="G140" s="18">
        <f>ROUND(E140*F140,2)</f>
        <v>50628.12</v>
      </c>
    </row>
    <row r="141" spans="1:7" ht="67.5">
      <c r="A141" s="6"/>
      <c r="B141" s="6"/>
      <c r="C141" s="6"/>
      <c r="D141" s="7" t="s">
        <v>211</v>
      </c>
      <c r="E141" s="19"/>
      <c r="F141" s="19"/>
      <c r="G141" s="25"/>
    </row>
    <row r="142" spans="1:7" ht="22.5">
      <c r="A142" s="8" t="s">
        <v>212</v>
      </c>
      <c r="B142" s="8" t="s">
        <v>19</v>
      </c>
      <c r="C142" s="8" t="s">
        <v>20</v>
      </c>
      <c r="D142" s="11" t="s">
        <v>213</v>
      </c>
      <c r="E142" s="21">
        <v>60</v>
      </c>
      <c r="F142" s="22">
        <v>4.0999999999999996</v>
      </c>
      <c r="G142" s="18">
        <f>ROUND(E142*F142,2)</f>
        <v>246</v>
      </c>
    </row>
    <row r="143" spans="1:7" ht="45">
      <c r="A143" s="6"/>
      <c r="B143" s="6"/>
      <c r="C143" s="6"/>
      <c r="D143" s="7" t="s">
        <v>214</v>
      </c>
      <c r="E143" s="19"/>
      <c r="F143" s="19"/>
      <c r="G143" s="25"/>
    </row>
    <row r="144" spans="1:7" ht="22.5">
      <c r="A144" s="8" t="s">
        <v>215</v>
      </c>
      <c r="B144" s="8" t="s">
        <v>19</v>
      </c>
      <c r="C144" s="8" t="s">
        <v>56</v>
      </c>
      <c r="D144" s="11" t="s">
        <v>216</v>
      </c>
      <c r="E144" s="21">
        <v>376.33</v>
      </c>
      <c r="F144" s="22">
        <v>1.65</v>
      </c>
      <c r="G144" s="18">
        <f>ROUND(E144*F144,2)</f>
        <v>620.94000000000005</v>
      </c>
    </row>
    <row r="145" spans="1:7" ht="33.75">
      <c r="A145" s="6"/>
      <c r="B145" s="6"/>
      <c r="C145" s="6"/>
      <c r="D145" s="7" t="s">
        <v>217</v>
      </c>
      <c r="E145" s="19"/>
      <c r="F145" s="19"/>
      <c r="G145" s="25"/>
    </row>
    <row r="146" spans="1:7" ht="22.5">
      <c r="A146" s="8" t="s">
        <v>218</v>
      </c>
      <c r="B146" s="8" t="s">
        <v>19</v>
      </c>
      <c r="C146" s="8" t="s">
        <v>56</v>
      </c>
      <c r="D146" s="11" t="s">
        <v>219</v>
      </c>
      <c r="E146" s="21">
        <v>364.21499999999997</v>
      </c>
      <c r="F146" s="22">
        <v>33.15</v>
      </c>
      <c r="G146" s="18">
        <f>ROUND(E146*F146,2)</f>
        <v>12073.73</v>
      </c>
    </row>
    <row r="147" spans="1:7" ht="135">
      <c r="A147" s="6"/>
      <c r="B147" s="6"/>
      <c r="C147" s="6"/>
      <c r="D147" s="7" t="s">
        <v>220</v>
      </c>
      <c r="E147" s="19"/>
      <c r="F147" s="19"/>
      <c r="G147" s="25"/>
    </row>
    <row r="148" spans="1:7" ht="22.5">
      <c r="A148" s="8" t="s">
        <v>221</v>
      </c>
      <c r="B148" s="8" t="s">
        <v>19</v>
      </c>
      <c r="C148" s="8" t="s">
        <v>56</v>
      </c>
      <c r="D148" s="11" t="s">
        <v>222</v>
      </c>
      <c r="E148" s="21">
        <v>226.96</v>
      </c>
      <c r="F148" s="22">
        <v>31.39</v>
      </c>
      <c r="G148" s="18">
        <f>ROUND(E148*F148,2)</f>
        <v>7124.27</v>
      </c>
    </row>
    <row r="149" spans="1:7" ht="90">
      <c r="A149" s="6"/>
      <c r="B149" s="6"/>
      <c r="C149" s="6"/>
      <c r="D149" s="7" t="s">
        <v>223</v>
      </c>
      <c r="E149" s="19"/>
      <c r="F149" s="19"/>
      <c r="G149" s="25"/>
    </row>
    <row r="150" spans="1:7" ht="22.5">
      <c r="A150" s="8" t="s">
        <v>224</v>
      </c>
      <c r="B150" s="8" t="s">
        <v>19</v>
      </c>
      <c r="C150" s="8" t="s">
        <v>56</v>
      </c>
      <c r="D150" s="11" t="s">
        <v>225</v>
      </c>
      <c r="E150" s="21">
        <v>112.73</v>
      </c>
      <c r="F150" s="22">
        <v>33.15</v>
      </c>
      <c r="G150" s="18">
        <f>ROUND(E150*F150,2)</f>
        <v>3737</v>
      </c>
    </row>
    <row r="151" spans="1:7" ht="146.25">
      <c r="A151" s="6"/>
      <c r="B151" s="6"/>
      <c r="C151" s="6"/>
      <c r="D151" s="7" t="s">
        <v>226</v>
      </c>
      <c r="E151" s="19"/>
      <c r="F151" s="19"/>
      <c r="G151" s="25"/>
    </row>
    <row r="152" spans="1:7" ht="22.5">
      <c r="A152" s="8" t="s">
        <v>227</v>
      </c>
      <c r="B152" s="8" t="s">
        <v>19</v>
      </c>
      <c r="C152" s="8" t="s">
        <v>56</v>
      </c>
      <c r="D152" s="11" t="s">
        <v>228</v>
      </c>
      <c r="E152" s="21">
        <v>4095.58</v>
      </c>
      <c r="F152" s="22">
        <v>33.15</v>
      </c>
      <c r="G152" s="18">
        <f>ROUND(E152*F152,2)</f>
        <v>135768.48000000001</v>
      </c>
    </row>
    <row r="153" spans="1:7" ht="135">
      <c r="A153" s="6"/>
      <c r="B153" s="6"/>
      <c r="C153" s="6"/>
      <c r="D153" s="7" t="s">
        <v>229</v>
      </c>
      <c r="E153" s="19"/>
      <c r="F153" s="19"/>
      <c r="G153" s="25"/>
    </row>
    <row r="154" spans="1:7" ht="22.5">
      <c r="A154" s="8" t="s">
        <v>230</v>
      </c>
      <c r="B154" s="8" t="s">
        <v>19</v>
      </c>
      <c r="C154" s="8" t="s">
        <v>56</v>
      </c>
      <c r="D154" s="11" t="s">
        <v>231</v>
      </c>
      <c r="E154" s="21">
        <v>24</v>
      </c>
      <c r="F154" s="22">
        <v>22.4</v>
      </c>
      <c r="G154" s="18">
        <f>ROUND(E154*F154,2)</f>
        <v>537.6</v>
      </c>
    </row>
    <row r="155" spans="1:7" ht="45">
      <c r="A155" s="6"/>
      <c r="B155" s="6"/>
      <c r="C155" s="6"/>
      <c r="D155" s="7" t="s">
        <v>232</v>
      </c>
      <c r="E155" s="19"/>
      <c r="F155" s="19"/>
      <c r="G155" s="25"/>
    </row>
    <row r="156" spans="1:7" ht="22.5">
      <c r="A156" s="8" t="s">
        <v>233</v>
      </c>
      <c r="B156" s="8" t="s">
        <v>19</v>
      </c>
      <c r="C156" s="8" t="s">
        <v>56</v>
      </c>
      <c r="D156" s="11" t="s">
        <v>234</v>
      </c>
      <c r="E156" s="21">
        <v>74.819999999999993</v>
      </c>
      <c r="F156" s="22">
        <v>125</v>
      </c>
      <c r="G156" s="18">
        <f>ROUND(E156*F156,2)</f>
        <v>9352.5</v>
      </c>
    </row>
    <row r="157" spans="1:7" ht="90">
      <c r="A157" s="6"/>
      <c r="B157" s="6"/>
      <c r="C157" s="6"/>
      <c r="D157" s="7" t="s">
        <v>235</v>
      </c>
      <c r="E157" s="19"/>
      <c r="F157" s="19"/>
      <c r="G157" s="25"/>
    </row>
    <row r="158" spans="1:7" ht="22.5">
      <c r="A158" s="8" t="s">
        <v>236</v>
      </c>
      <c r="B158" s="8" t="s">
        <v>19</v>
      </c>
      <c r="C158" s="8" t="s">
        <v>238</v>
      </c>
      <c r="D158" s="11" t="s">
        <v>237</v>
      </c>
      <c r="E158" s="21">
        <v>30</v>
      </c>
      <c r="F158" s="22">
        <v>68</v>
      </c>
      <c r="G158" s="18">
        <f>ROUND(E158*F158,2)</f>
        <v>2040</v>
      </c>
    </row>
    <row r="159" spans="1:7" ht="67.5">
      <c r="A159" s="6"/>
      <c r="B159" s="6"/>
      <c r="C159" s="6"/>
      <c r="D159" s="7" t="s">
        <v>239</v>
      </c>
      <c r="E159" s="19"/>
      <c r="F159" s="19"/>
      <c r="G159" s="25"/>
    </row>
    <row r="160" spans="1:7">
      <c r="A160" s="8" t="s">
        <v>240</v>
      </c>
      <c r="B160" s="8" t="s">
        <v>19</v>
      </c>
      <c r="C160" s="8" t="s">
        <v>52</v>
      </c>
      <c r="D160" s="11" t="s">
        <v>241</v>
      </c>
      <c r="E160" s="21">
        <v>16.446000000000002</v>
      </c>
      <c r="F160" s="22">
        <v>17.670000000000002</v>
      </c>
      <c r="G160" s="18">
        <f>ROUND(E160*F160,2)</f>
        <v>290.60000000000002</v>
      </c>
    </row>
    <row r="161" spans="1:7" ht="22.5">
      <c r="A161" s="6"/>
      <c r="B161" s="6"/>
      <c r="C161" s="6"/>
      <c r="D161" s="7" t="s">
        <v>242</v>
      </c>
      <c r="E161" s="19"/>
      <c r="F161" s="19"/>
      <c r="G161" s="25"/>
    </row>
    <row r="162" spans="1:7" ht="22.5">
      <c r="A162" s="8" t="s">
        <v>243</v>
      </c>
      <c r="B162" s="8" t="s">
        <v>19</v>
      </c>
      <c r="C162" s="8" t="s">
        <v>56</v>
      </c>
      <c r="D162" s="11" t="s">
        <v>244</v>
      </c>
      <c r="E162" s="21">
        <v>7.8</v>
      </c>
      <c r="F162" s="22">
        <v>29.37</v>
      </c>
      <c r="G162" s="18">
        <f>ROUND(E162*F162,2)</f>
        <v>229.09</v>
      </c>
    </row>
    <row r="163" spans="1:7" ht="56.25">
      <c r="A163" s="6"/>
      <c r="B163" s="6"/>
      <c r="C163" s="6"/>
      <c r="D163" s="7" t="s">
        <v>245</v>
      </c>
      <c r="E163" s="19"/>
      <c r="F163" s="19"/>
      <c r="G163" s="25"/>
    </row>
    <row r="164" spans="1:7" ht="22.5">
      <c r="A164" s="8" t="s">
        <v>246</v>
      </c>
      <c r="B164" s="8" t="s">
        <v>19</v>
      </c>
      <c r="C164" s="8" t="s">
        <v>52</v>
      </c>
      <c r="D164" s="11" t="s">
        <v>247</v>
      </c>
      <c r="E164" s="21">
        <v>1.248</v>
      </c>
      <c r="F164" s="22">
        <v>117.09</v>
      </c>
      <c r="G164" s="18">
        <f>ROUND(E164*F164,2)</f>
        <v>146.13</v>
      </c>
    </row>
    <row r="165" spans="1:7" ht="67.5">
      <c r="A165" s="6"/>
      <c r="B165" s="6"/>
      <c r="C165" s="6"/>
      <c r="D165" s="7" t="s">
        <v>248</v>
      </c>
      <c r="E165" s="19"/>
      <c r="F165" s="19"/>
      <c r="G165" s="25"/>
    </row>
    <row r="166" spans="1:7" ht="22.5">
      <c r="A166" s="8" t="s">
        <v>249</v>
      </c>
      <c r="B166" s="8" t="s">
        <v>19</v>
      </c>
      <c r="C166" s="8" t="s">
        <v>251</v>
      </c>
      <c r="D166" s="11" t="s">
        <v>250</v>
      </c>
      <c r="E166" s="21">
        <v>50</v>
      </c>
      <c r="F166" s="22">
        <v>2.29</v>
      </c>
      <c r="G166" s="18">
        <f>ROUND(E166*F166,2)</f>
        <v>114.5</v>
      </c>
    </row>
    <row r="167" spans="1:7" ht="45">
      <c r="A167" s="6"/>
      <c r="B167" s="6"/>
      <c r="C167" s="6"/>
      <c r="D167" s="7" t="s">
        <v>252</v>
      </c>
      <c r="E167" s="19"/>
      <c r="F167" s="19"/>
      <c r="G167" s="25"/>
    </row>
    <row r="168" spans="1:7" ht="22.5">
      <c r="A168" s="8" t="s">
        <v>253</v>
      </c>
      <c r="B168" s="8" t="s">
        <v>19</v>
      </c>
      <c r="C168" s="8" t="s">
        <v>56</v>
      </c>
      <c r="D168" s="11" t="s">
        <v>254</v>
      </c>
      <c r="E168" s="21">
        <v>40</v>
      </c>
      <c r="F168" s="22">
        <v>43.1</v>
      </c>
      <c r="G168" s="18">
        <f>ROUND(E168*F168,2)</f>
        <v>1724</v>
      </c>
    </row>
    <row r="169" spans="1:7" ht="56.25">
      <c r="A169" s="6"/>
      <c r="B169" s="6"/>
      <c r="C169" s="6"/>
      <c r="D169" s="7" t="s">
        <v>255</v>
      </c>
      <c r="E169" s="19"/>
      <c r="F169" s="19"/>
      <c r="G169" s="25"/>
    </row>
    <row r="170" spans="1:7" ht="22.5">
      <c r="A170" s="8" t="s">
        <v>256</v>
      </c>
      <c r="B170" s="8" t="s">
        <v>19</v>
      </c>
      <c r="C170" s="8" t="s">
        <v>56</v>
      </c>
      <c r="D170" s="11" t="s">
        <v>257</v>
      </c>
      <c r="E170" s="21">
        <v>122</v>
      </c>
      <c r="F170" s="22">
        <v>30.5</v>
      </c>
      <c r="G170" s="18">
        <f>ROUND(E170*F170,2)</f>
        <v>3721</v>
      </c>
    </row>
    <row r="171" spans="1:7" ht="146.25">
      <c r="A171" s="6"/>
      <c r="B171" s="6"/>
      <c r="C171" s="6"/>
      <c r="D171" s="7" t="s">
        <v>258</v>
      </c>
      <c r="E171" s="19"/>
      <c r="F171" s="19"/>
      <c r="G171" s="25"/>
    </row>
    <row r="172" spans="1:7" ht="22.5">
      <c r="A172" s="8" t="s">
        <v>259</v>
      </c>
      <c r="B172" s="8" t="s">
        <v>19</v>
      </c>
      <c r="C172" s="8" t="s">
        <v>56</v>
      </c>
      <c r="D172" s="11" t="s">
        <v>260</v>
      </c>
      <c r="E172" s="21">
        <v>19.2</v>
      </c>
      <c r="F172" s="22">
        <v>38.799999999999997</v>
      </c>
      <c r="G172" s="18">
        <f>ROUND(E172*F172,2)</f>
        <v>744.96</v>
      </c>
    </row>
    <row r="173" spans="1:7" ht="45">
      <c r="A173" s="6"/>
      <c r="B173" s="6"/>
      <c r="C173" s="6"/>
      <c r="D173" s="7" t="s">
        <v>261</v>
      </c>
      <c r="E173" s="19"/>
      <c r="F173" s="19"/>
      <c r="G173" s="25"/>
    </row>
    <row r="174" spans="1:7">
      <c r="A174" s="6"/>
      <c r="B174" s="6"/>
      <c r="C174" s="6"/>
      <c r="D174" s="12" t="s">
        <v>262</v>
      </c>
      <c r="E174" s="21">
        <v>1</v>
      </c>
      <c r="F174" s="18">
        <f>G136+G138+G140+G142+G144+G146+G148+G150+G152+G154+G156+G158+G160+G162+G164+G166+G168+G170+G172</f>
        <v>244584.5</v>
      </c>
      <c r="G174" s="18">
        <f>ROUND(F174*E174,2)</f>
        <v>244584.5</v>
      </c>
    </row>
    <row r="175" spans="1:7" ht="0.95" customHeight="1">
      <c r="A175" s="9"/>
      <c r="B175" s="9"/>
      <c r="C175" s="9"/>
      <c r="D175" s="13"/>
      <c r="E175" s="19"/>
      <c r="F175" s="19"/>
      <c r="G175" s="25"/>
    </row>
    <row r="176" spans="1:7">
      <c r="A176" s="6"/>
      <c r="B176" s="6"/>
      <c r="C176" s="6"/>
      <c r="D176" s="12" t="s">
        <v>263</v>
      </c>
      <c r="E176" s="21">
        <v>1</v>
      </c>
      <c r="F176" s="18">
        <f>G133+G174</f>
        <v>281418.08999999997</v>
      </c>
      <c r="G176" s="18">
        <f>ROUND(F176*E176,2)</f>
        <v>281418.09000000003</v>
      </c>
    </row>
    <row r="177" spans="1:7" ht="0.95" customHeight="1">
      <c r="A177" s="9"/>
      <c r="B177" s="9"/>
      <c r="C177" s="9"/>
      <c r="D177" s="13"/>
      <c r="E177" s="19"/>
      <c r="F177" s="19"/>
      <c r="G177" s="25"/>
    </row>
    <row r="178" spans="1:7">
      <c r="A178" s="27" t="s">
        <v>264</v>
      </c>
      <c r="B178" s="27" t="s">
        <v>8</v>
      </c>
      <c r="C178" s="27" t="s">
        <v>9</v>
      </c>
      <c r="D178" s="28" t="s">
        <v>265</v>
      </c>
      <c r="E178" s="20">
        <f>E201</f>
        <v>1</v>
      </c>
      <c r="F178" s="18">
        <f>F201</f>
        <v>18104.84</v>
      </c>
      <c r="G178" s="18">
        <f>G201</f>
        <v>18104.84</v>
      </c>
    </row>
    <row r="179" spans="1:7" ht="22.5">
      <c r="A179" s="8" t="s">
        <v>266</v>
      </c>
      <c r="B179" s="8" t="s">
        <v>19</v>
      </c>
      <c r="C179" s="8" t="s">
        <v>20</v>
      </c>
      <c r="D179" s="11" t="s">
        <v>267</v>
      </c>
      <c r="E179" s="21">
        <v>1</v>
      </c>
      <c r="F179" s="22">
        <v>57.08</v>
      </c>
      <c r="G179" s="18">
        <f>ROUND(E179*F179,2)</f>
        <v>57.08</v>
      </c>
    </row>
    <row r="180" spans="1:7" ht="56.25">
      <c r="A180" s="6"/>
      <c r="B180" s="6"/>
      <c r="C180" s="6"/>
      <c r="D180" s="7" t="s">
        <v>268</v>
      </c>
      <c r="E180" s="19"/>
      <c r="F180" s="19"/>
      <c r="G180" s="25"/>
    </row>
    <row r="181" spans="1:7" ht="22.5">
      <c r="A181" s="8" t="s">
        <v>269</v>
      </c>
      <c r="B181" s="8" t="s">
        <v>19</v>
      </c>
      <c r="C181" s="8" t="s">
        <v>20</v>
      </c>
      <c r="D181" s="11" t="s">
        <v>270</v>
      </c>
      <c r="E181" s="21">
        <v>2</v>
      </c>
      <c r="F181" s="22">
        <v>36.11</v>
      </c>
      <c r="G181" s="18">
        <f>ROUND(E181*F181,2)</f>
        <v>72.22</v>
      </c>
    </row>
    <row r="182" spans="1:7" ht="33.75">
      <c r="A182" s="6"/>
      <c r="B182" s="6"/>
      <c r="C182" s="6"/>
      <c r="D182" s="7" t="s">
        <v>271</v>
      </c>
      <c r="E182" s="19"/>
      <c r="F182" s="19"/>
      <c r="G182" s="25"/>
    </row>
    <row r="183" spans="1:7" ht="22.5">
      <c r="A183" s="8" t="s">
        <v>272</v>
      </c>
      <c r="B183" s="8" t="s">
        <v>19</v>
      </c>
      <c r="C183" s="8" t="s">
        <v>20</v>
      </c>
      <c r="D183" s="11" t="s">
        <v>273</v>
      </c>
      <c r="E183" s="21">
        <v>2</v>
      </c>
      <c r="F183" s="22">
        <v>17.14</v>
      </c>
      <c r="G183" s="18">
        <f>ROUND(E183*F183,2)</f>
        <v>34.28</v>
      </c>
    </row>
    <row r="184" spans="1:7" ht="33.75">
      <c r="A184" s="6"/>
      <c r="B184" s="6"/>
      <c r="C184" s="6"/>
      <c r="D184" s="7" t="s">
        <v>274</v>
      </c>
      <c r="E184" s="19"/>
      <c r="F184" s="19"/>
      <c r="G184" s="25"/>
    </row>
    <row r="185" spans="1:7" ht="22.5">
      <c r="A185" s="8" t="s">
        <v>275</v>
      </c>
      <c r="B185" s="8" t="s">
        <v>19</v>
      </c>
      <c r="C185" s="8" t="s">
        <v>48</v>
      </c>
      <c r="D185" s="11" t="s">
        <v>276</v>
      </c>
      <c r="E185" s="21">
        <v>30</v>
      </c>
      <c r="F185" s="22">
        <v>3.19</v>
      </c>
      <c r="G185" s="18">
        <f>ROUND(E185*F185,2)</f>
        <v>95.7</v>
      </c>
    </row>
    <row r="186" spans="1:7" ht="78.75">
      <c r="A186" s="6"/>
      <c r="B186" s="6"/>
      <c r="C186" s="6"/>
      <c r="D186" s="7" t="s">
        <v>277</v>
      </c>
      <c r="E186" s="19"/>
      <c r="F186" s="19"/>
      <c r="G186" s="25"/>
    </row>
    <row r="187" spans="1:7">
      <c r="A187" s="8" t="s">
        <v>278</v>
      </c>
      <c r="B187" s="8" t="s">
        <v>19</v>
      </c>
      <c r="C187" s="8" t="s">
        <v>48</v>
      </c>
      <c r="D187" s="11" t="s">
        <v>279</v>
      </c>
      <c r="E187" s="21">
        <v>10</v>
      </c>
      <c r="F187" s="22">
        <v>6.5</v>
      </c>
      <c r="G187" s="18">
        <f>ROUND(E187*F187,2)</f>
        <v>65</v>
      </c>
    </row>
    <row r="188" spans="1:7" ht="33.75">
      <c r="A188" s="6"/>
      <c r="B188" s="6"/>
      <c r="C188" s="6"/>
      <c r="D188" s="7" t="s">
        <v>280</v>
      </c>
      <c r="E188" s="19"/>
      <c r="F188" s="19"/>
      <c r="G188" s="25"/>
    </row>
    <row r="189" spans="1:7" ht="22.5">
      <c r="A189" s="8" t="s">
        <v>281</v>
      </c>
      <c r="B189" s="8" t="s">
        <v>19</v>
      </c>
      <c r="C189" s="8" t="s">
        <v>9</v>
      </c>
      <c r="D189" s="11" t="s">
        <v>282</v>
      </c>
      <c r="E189" s="21">
        <v>120</v>
      </c>
      <c r="F189" s="22">
        <v>1.89</v>
      </c>
      <c r="G189" s="18">
        <f>ROUND(E189*F189,2)</f>
        <v>226.8</v>
      </c>
    </row>
    <row r="190" spans="1:7" ht="78.75">
      <c r="A190" s="6"/>
      <c r="B190" s="6"/>
      <c r="C190" s="6"/>
      <c r="D190" s="7" t="s">
        <v>283</v>
      </c>
      <c r="E190" s="19"/>
      <c r="F190" s="19"/>
      <c r="G190" s="25"/>
    </row>
    <row r="191" spans="1:7" ht="22.5">
      <c r="A191" s="8" t="s">
        <v>284</v>
      </c>
      <c r="B191" s="8" t="s">
        <v>19</v>
      </c>
      <c r="C191" s="8" t="s">
        <v>48</v>
      </c>
      <c r="D191" s="11" t="s">
        <v>285</v>
      </c>
      <c r="E191" s="21">
        <v>130</v>
      </c>
      <c r="F191" s="22">
        <v>119</v>
      </c>
      <c r="G191" s="18">
        <f>ROUND(E191*F191,2)</f>
        <v>15470</v>
      </c>
    </row>
    <row r="192" spans="1:7" ht="225">
      <c r="A192" s="6"/>
      <c r="B192" s="6"/>
      <c r="C192" s="6"/>
      <c r="D192" s="7" t="s">
        <v>286</v>
      </c>
      <c r="E192" s="19"/>
      <c r="F192" s="19"/>
      <c r="G192" s="25"/>
    </row>
    <row r="193" spans="1:7" ht="22.5">
      <c r="A193" s="8" t="s">
        <v>287</v>
      </c>
      <c r="B193" s="8" t="s">
        <v>19</v>
      </c>
      <c r="C193" s="8" t="s">
        <v>20</v>
      </c>
      <c r="D193" s="11" t="s">
        <v>288</v>
      </c>
      <c r="E193" s="21">
        <v>6</v>
      </c>
      <c r="F193" s="22">
        <v>248.92</v>
      </c>
      <c r="G193" s="18">
        <f>ROUND(E193*F193,2)</f>
        <v>1493.52</v>
      </c>
    </row>
    <row r="194" spans="1:7" ht="236.25">
      <c r="A194" s="6"/>
      <c r="B194" s="6"/>
      <c r="C194" s="6"/>
      <c r="D194" s="7" t="s">
        <v>289</v>
      </c>
      <c r="E194" s="19"/>
      <c r="F194" s="19"/>
      <c r="G194" s="25"/>
    </row>
    <row r="195" spans="1:7" ht="22.5">
      <c r="A195" s="8" t="s">
        <v>290</v>
      </c>
      <c r="B195" s="8" t="s">
        <v>19</v>
      </c>
      <c r="C195" s="8" t="s">
        <v>20</v>
      </c>
      <c r="D195" s="11" t="s">
        <v>291</v>
      </c>
      <c r="E195" s="21">
        <v>1</v>
      </c>
      <c r="F195" s="22">
        <v>170.96</v>
      </c>
      <c r="G195" s="18">
        <f>ROUND(E195*F195,2)</f>
        <v>170.96</v>
      </c>
    </row>
    <row r="196" spans="1:7" ht="56.25">
      <c r="A196" s="6"/>
      <c r="B196" s="6"/>
      <c r="C196" s="6"/>
      <c r="D196" s="7" t="s">
        <v>292</v>
      </c>
      <c r="E196" s="19"/>
      <c r="F196" s="19"/>
      <c r="G196" s="25"/>
    </row>
    <row r="197" spans="1:7" ht="22.5">
      <c r="A197" s="8" t="s">
        <v>293</v>
      </c>
      <c r="B197" s="8" t="s">
        <v>19</v>
      </c>
      <c r="C197" s="8" t="s">
        <v>20</v>
      </c>
      <c r="D197" s="11" t="s">
        <v>294</v>
      </c>
      <c r="E197" s="21">
        <v>12</v>
      </c>
      <c r="F197" s="22">
        <v>9.59</v>
      </c>
      <c r="G197" s="18">
        <f>ROUND(E197*F197,2)</f>
        <v>115.08</v>
      </c>
    </row>
    <row r="198" spans="1:7" ht="45">
      <c r="A198" s="6"/>
      <c r="B198" s="6"/>
      <c r="C198" s="6"/>
      <c r="D198" s="7" t="s">
        <v>295</v>
      </c>
      <c r="E198" s="19"/>
      <c r="F198" s="19"/>
      <c r="G198" s="25"/>
    </row>
    <row r="199" spans="1:7" ht="22.5">
      <c r="A199" s="8" t="s">
        <v>296</v>
      </c>
      <c r="B199" s="8" t="s">
        <v>19</v>
      </c>
      <c r="C199" s="8" t="s">
        <v>48</v>
      </c>
      <c r="D199" s="11" t="s">
        <v>297</v>
      </c>
      <c r="E199" s="21">
        <v>180</v>
      </c>
      <c r="F199" s="22">
        <v>1.69</v>
      </c>
      <c r="G199" s="18">
        <f>ROUND(E199*F199,2)</f>
        <v>304.2</v>
      </c>
    </row>
    <row r="200" spans="1:7" ht="56.25">
      <c r="A200" s="6"/>
      <c r="B200" s="6"/>
      <c r="C200" s="6"/>
      <c r="D200" s="7" t="s">
        <v>298</v>
      </c>
      <c r="E200" s="19"/>
      <c r="F200" s="19"/>
      <c r="G200" s="25"/>
    </row>
    <row r="201" spans="1:7">
      <c r="A201" s="6"/>
      <c r="B201" s="6"/>
      <c r="C201" s="6"/>
      <c r="D201" s="12" t="s">
        <v>299</v>
      </c>
      <c r="E201" s="21">
        <v>1</v>
      </c>
      <c r="F201" s="18">
        <f>G179+G181+G183+G185+G187+G189+G191+G193+G195+G197+G199</f>
        <v>18104.84</v>
      </c>
      <c r="G201" s="18">
        <f>ROUND(F201*E201,2)</f>
        <v>18104.84</v>
      </c>
    </row>
    <row r="202" spans="1:7" ht="0.95" customHeight="1">
      <c r="A202" s="9"/>
      <c r="B202" s="9"/>
      <c r="C202" s="9"/>
      <c r="D202" s="13"/>
      <c r="E202" s="19"/>
      <c r="F202" s="19"/>
      <c r="G202" s="25"/>
    </row>
    <row r="203" spans="1:7">
      <c r="A203" s="27" t="s">
        <v>300</v>
      </c>
      <c r="B203" s="27" t="s">
        <v>8</v>
      </c>
      <c r="C203" s="27" t="s">
        <v>9</v>
      </c>
      <c r="D203" s="28" t="s">
        <v>301</v>
      </c>
      <c r="E203" s="20">
        <f>E248</f>
        <v>1</v>
      </c>
      <c r="F203" s="18">
        <f>F248</f>
        <v>8486</v>
      </c>
      <c r="G203" s="18">
        <f>G248</f>
        <v>8486</v>
      </c>
    </row>
    <row r="204" spans="1:7">
      <c r="A204" s="8" t="s">
        <v>302</v>
      </c>
      <c r="B204" s="8" t="s">
        <v>19</v>
      </c>
      <c r="C204" s="8" t="s">
        <v>20</v>
      </c>
      <c r="D204" s="11" t="s">
        <v>303</v>
      </c>
      <c r="E204" s="21">
        <v>2</v>
      </c>
      <c r="F204" s="22">
        <v>345</v>
      </c>
      <c r="G204" s="18">
        <f>ROUND(E204*F204,2)</f>
        <v>690</v>
      </c>
    </row>
    <row r="205" spans="1:7" ht="135">
      <c r="A205" s="6"/>
      <c r="B205" s="6"/>
      <c r="C205" s="6"/>
      <c r="D205" s="7" t="s">
        <v>304</v>
      </c>
      <c r="E205" s="19"/>
      <c r="F205" s="19"/>
      <c r="G205" s="25"/>
    </row>
    <row r="206" spans="1:7">
      <c r="A206" s="8" t="s">
        <v>305</v>
      </c>
      <c r="B206" s="8" t="s">
        <v>19</v>
      </c>
      <c r="C206" s="8" t="s">
        <v>20</v>
      </c>
      <c r="D206" s="11" t="s">
        <v>306</v>
      </c>
      <c r="E206" s="21">
        <v>2</v>
      </c>
      <c r="F206" s="22">
        <v>38</v>
      </c>
      <c r="G206" s="18">
        <f>ROUND(E206*F206,2)</f>
        <v>76</v>
      </c>
    </row>
    <row r="207" spans="1:7" ht="33.75">
      <c r="A207" s="6"/>
      <c r="B207" s="6"/>
      <c r="C207" s="6"/>
      <c r="D207" s="7" t="s">
        <v>307</v>
      </c>
      <c r="E207" s="19"/>
      <c r="F207" s="19"/>
      <c r="G207" s="25"/>
    </row>
    <row r="208" spans="1:7" ht="22.5">
      <c r="A208" s="8" t="s">
        <v>308</v>
      </c>
      <c r="B208" s="8" t="s">
        <v>19</v>
      </c>
      <c r="C208" s="8" t="s">
        <v>20</v>
      </c>
      <c r="D208" s="11" t="s">
        <v>309</v>
      </c>
      <c r="E208" s="21">
        <v>2</v>
      </c>
      <c r="F208" s="22">
        <v>94.7</v>
      </c>
      <c r="G208" s="18">
        <f>ROUND(E208*F208,2)</f>
        <v>189.4</v>
      </c>
    </row>
    <row r="209" spans="1:7" ht="67.5">
      <c r="A209" s="6"/>
      <c r="B209" s="6"/>
      <c r="C209" s="6"/>
      <c r="D209" s="7" t="s">
        <v>310</v>
      </c>
      <c r="E209" s="19"/>
      <c r="F209" s="19"/>
      <c r="G209" s="25"/>
    </row>
    <row r="210" spans="1:7">
      <c r="A210" s="8" t="s">
        <v>311</v>
      </c>
      <c r="B210" s="8" t="s">
        <v>19</v>
      </c>
      <c r="C210" s="8" t="s">
        <v>20</v>
      </c>
      <c r="D210" s="11" t="s">
        <v>312</v>
      </c>
      <c r="E210" s="21">
        <v>2</v>
      </c>
      <c r="F210" s="22">
        <v>192.46</v>
      </c>
      <c r="G210" s="18">
        <f>ROUND(E210*F210,2)</f>
        <v>384.92</v>
      </c>
    </row>
    <row r="211" spans="1:7" ht="67.5">
      <c r="A211" s="6"/>
      <c r="B211" s="6"/>
      <c r="C211" s="6"/>
      <c r="D211" s="7" t="s">
        <v>313</v>
      </c>
      <c r="E211" s="19"/>
      <c r="F211" s="19"/>
      <c r="G211" s="25"/>
    </row>
    <row r="212" spans="1:7" ht="22.5">
      <c r="A212" s="8" t="s">
        <v>314</v>
      </c>
      <c r="B212" s="8" t="s">
        <v>19</v>
      </c>
      <c r="C212" s="8" t="s">
        <v>20</v>
      </c>
      <c r="D212" s="11" t="s">
        <v>315</v>
      </c>
      <c r="E212" s="21">
        <v>4</v>
      </c>
      <c r="F212" s="22">
        <v>162.04</v>
      </c>
      <c r="G212" s="18">
        <f>ROUND(E212*F212,2)</f>
        <v>648.16</v>
      </c>
    </row>
    <row r="213" spans="1:7" ht="112.5">
      <c r="A213" s="6"/>
      <c r="B213" s="6"/>
      <c r="C213" s="6"/>
      <c r="D213" s="7" t="s">
        <v>316</v>
      </c>
      <c r="E213" s="19"/>
      <c r="F213" s="19"/>
      <c r="G213" s="25"/>
    </row>
    <row r="214" spans="1:7" ht="22.5">
      <c r="A214" s="8" t="s">
        <v>317</v>
      </c>
      <c r="B214" s="8" t="s">
        <v>19</v>
      </c>
      <c r="C214" s="8" t="s">
        <v>20</v>
      </c>
      <c r="D214" s="11" t="s">
        <v>318</v>
      </c>
      <c r="E214" s="21">
        <v>4</v>
      </c>
      <c r="F214" s="22">
        <v>56.5</v>
      </c>
      <c r="G214" s="18">
        <f>ROUND(E214*F214,2)</f>
        <v>226</v>
      </c>
    </row>
    <row r="215" spans="1:7" ht="67.5">
      <c r="A215" s="6"/>
      <c r="B215" s="6"/>
      <c r="C215" s="6"/>
      <c r="D215" s="7" t="s">
        <v>319</v>
      </c>
      <c r="E215" s="19"/>
      <c r="F215" s="19"/>
      <c r="G215" s="25"/>
    </row>
    <row r="216" spans="1:7">
      <c r="A216" s="8" t="s">
        <v>320</v>
      </c>
      <c r="B216" s="8" t="s">
        <v>19</v>
      </c>
      <c r="C216" s="8" t="s">
        <v>20</v>
      </c>
      <c r="D216" s="11" t="s">
        <v>321</v>
      </c>
      <c r="E216" s="21">
        <v>8</v>
      </c>
      <c r="F216" s="22">
        <v>5.65</v>
      </c>
      <c r="G216" s="18">
        <f>ROUND(E216*F216,2)</f>
        <v>45.2</v>
      </c>
    </row>
    <row r="217" spans="1:7" ht="22.5">
      <c r="A217" s="6"/>
      <c r="B217" s="6"/>
      <c r="C217" s="6"/>
      <c r="D217" s="7" t="s">
        <v>322</v>
      </c>
      <c r="E217" s="19"/>
      <c r="F217" s="19"/>
      <c r="G217" s="25"/>
    </row>
    <row r="218" spans="1:7" ht="22.5">
      <c r="A218" s="8" t="s">
        <v>323</v>
      </c>
      <c r="B218" s="8" t="s">
        <v>19</v>
      </c>
      <c r="C218" s="8" t="s">
        <v>20</v>
      </c>
      <c r="D218" s="11" t="s">
        <v>324</v>
      </c>
      <c r="E218" s="21">
        <v>1</v>
      </c>
      <c r="F218" s="22">
        <v>30.66</v>
      </c>
      <c r="G218" s="18">
        <f>ROUND(E218*F218,2)</f>
        <v>30.66</v>
      </c>
    </row>
    <row r="219" spans="1:7" ht="45">
      <c r="A219" s="6"/>
      <c r="B219" s="6"/>
      <c r="C219" s="6"/>
      <c r="D219" s="7" t="s">
        <v>325</v>
      </c>
      <c r="E219" s="19"/>
      <c r="F219" s="19"/>
      <c r="G219" s="25"/>
    </row>
    <row r="220" spans="1:7" ht="22.5">
      <c r="A220" s="8" t="s">
        <v>326</v>
      </c>
      <c r="B220" s="8" t="s">
        <v>19</v>
      </c>
      <c r="C220" s="8" t="s">
        <v>20</v>
      </c>
      <c r="D220" s="11" t="s">
        <v>327</v>
      </c>
      <c r="E220" s="21">
        <v>2</v>
      </c>
      <c r="F220" s="22">
        <v>33.409999999999997</v>
      </c>
      <c r="G220" s="18">
        <f>ROUND(E220*F220,2)</f>
        <v>66.819999999999993</v>
      </c>
    </row>
    <row r="221" spans="1:7" ht="45">
      <c r="A221" s="6"/>
      <c r="B221" s="6"/>
      <c r="C221" s="6"/>
      <c r="D221" s="7" t="s">
        <v>328</v>
      </c>
      <c r="E221" s="19"/>
      <c r="F221" s="19"/>
      <c r="G221" s="25"/>
    </row>
    <row r="222" spans="1:7">
      <c r="A222" s="8" t="s">
        <v>329</v>
      </c>
      <c r="B222" s="8" t="s">
        <v>19</v>
      </c>
      <c r="C222" s="8" t="s">
        <v>20</v>
      </c>
      <c r="D222" s="11" t="s">
        <v>330</v>
      </c>
      <c r="E222" s="21">
        <v>56</v>
      </c>
      <c r="F222" s="22">
        <v>7.8</v>
      </c>
      <c r="G222" s="18">
        <f>ROUND(E222*F222,2)</f>
        <v>436.8</v>
      </c>
    </row>
    <row r="223" spans="1:7" ht="112.5">
      <c r="A223" s="6"/>
      <c r="B223" s="6"/>
      <c r="C223" s="6"/>
      <c r="D223" s="7" t="s">
        <v>331</v>
      </c>
      <c r="E223" s="19"/>
      <c r="F223" s="19"/>
      <c r="G223" s="25"/>
    </row>
    <row r="224" spans="1:7">
      <c r="A224" s="8" t="s">
        <v>332</v>
      </c>
      <c r="B224" s="8" t="s">
        <v>19</v>
      </c>
      <c r="C224" s="8" t="s">
        <v>20</v>
      </c>
      <c r="D224" s="11" t="s">
        <v>333</v>
      </c>
      <c r="E224" s="21">
        <v>56</v>
      </c>
      <c r="F224" s="22">
        <v>6.7</v>
      </c>
      <c r="G224" s="18">
        <f>ROUND(E224*F224,2)</f>
        <v>375.2</v>
      </c>
    </row>
    <row r="225" spans="1:7" ht="22.5">
      <c r="A225" s="6"/>
      <c r="B225" s="6"/>
      <c r="C225" s="6"/>
      <c r="D225" s="7" t="s">
        <v>334</v>
      </c>
      <c r="E225" s="19"/>
      <c r="F225" s="19"/>
      <c r="G225" s="25"/>
    </row>
    <row r="226" spans="1:7" ht="22.5">
      <c r="A226" s="8" t="s">
        <v>335</v>
      </c>
      <c r="B226" s="8" t="s">
        <v>19</v>
      </c>
      <c r="C226" s="8" t="s">
        <v>48</v>
      </c>
      <c r="D226" s="11" t="s">
        <v>336</v>
      </c>
      <c r="E226" s="21">
        <v>544</v>
      </c>
      <c r="F226" s="22">
        <v>1.05</v>
      </c>
      <c r="G226" s="18">
        <f>ROUND(E226*F226,2)</f>
        <v>571.20000000000005</v>
      </c>
    </row>
    <row r="227" spans="1:7" ht="67.5">
      <c r="A227" s="6"/>
      <c r="B227" s="6"/>
      <c r="C227" s="6"/>
      <c r="D227" s="7" t="s">
        <v>337</v>
      </c>
      <c r="E227" s="19"/>
      <c r="F227" s="19"/>
      <c r="G227" s="25"/>
    </row>
    <row r="228" spans="1:7" ht="22.5">
      <c r="A228" s="8" t="s">
        <v>338</v>
      </c>
      <c r="B228" s="8" t="s">
        <v>19</v>
      </c>
      <c r="C228" s="8" t="s">
        <v>48</v>
      </c>
      <c r="D228" s="11" t="s">
        <v>339</v>
      </c>
      <c r="E228" s="21">
        <v>317.95</v>
      </c>
      <c r="F228" s="22">
        <v>3.04</v>
      </c>
      <c r="G228" s="18">
        <f>ROUND(E228*F228,2)</f>
        <v>966.57</v>
      </c>
    </row>
    <row r="229" spans="1:7" ht="67.5">
      <c r="A229" s="6"/>
      <c r="B229" s="6"/>
      <c r="C229" s="6"/>
      <c r="D229" s="7" t="s">
        <v>340</v>
      </c>
      <c r="E229" s="19"/>
      <c r="F229" s="19"/>
      <c r="G229" s="25"/>
    </row>
    <row r="230" spans="1:7" ht="22.5">
      <c r="A230" s="8" t="s">
        <v>341</v>
      </c>
      <c r="B230" s="8" t="s">
        <v>19</v>
      </c>
      <c r="C230" s="8" t="s">
        <v>48</v>
      </c>
      <c r="D230" s="11" t="s">
        <v>342</v>
      </c>
      <c r="E230" s="21">
        <v>133</v>
      </c>
      <c r="F230" s="22">
        <v>3.71</v>
      </c>
      <c r="G230" s="18">
        <f>ROUND(E230*F230,2)</f>
        <v>493.43</v>
      </c>
    </row>
    <row r="231" spans="1:7" ht="67.5">
      <c r="A231" s="6"/>
      <c r="B231" s="6"/>
      <c r="C231" s="6"/>
      <c r="D231" s="7" t="s">
        <v>343</v>
      </c>
      <c r="E231" s="19"/>
      <c r="F231" s="19"/>
      <c r="G231" s="25"/>
    </row>
    <row r="232" spans="1:7" ht="22.5">
      <c r="A232" s="8" t="s">
        <v>344</v>
      </c>
      <c r="B232" s="8" t="s">
        <v>19</v>
      </c>
      <c r="C232" s="8" t="s">
        <v>48</v>
      </c>
      <c r="D232" s="11" t="s">
        <v>345</v>
      </c>
      <c r="E232" s="21">
        <v>20</v>
      </c>
      <c r="F232" s="22">
        <v>4.8499999999999996</v>
      </c>
      <c r="G232" s="18">
        <f>ROUND(E232*F232,2)</f>
        <v>97</v>
      </c>
    </row>
    <row r="233" spans="1:7" ht="56.25">
      <c r="A233" s="6"/>
      <c r="B233" s="6"/>
      <c r="C233" s="6"/>
      <c r="D233" s="7" t="s">
        <v>346</v>
      </c>
      <c r="E233" s="19"/>
      <c r="F233" s="19"/>
      <c r="G233" s="25"/>
    </row>
    <row r="234" spans="1:7" ht="22.5">
      <c r="A234" s="8" t="s">
        <v>347</v>
      </c>
      <c r="B234" s="8" t="s">
        <v>19</v>
      </c>
      <c r="C234" s="8" t="s">
        <v>48</v>
      </c>
      <c r="D234" s="11" t="s">
        <v>348</v>
      </c>
      <c r="E234" s="21">
        <v>31</v>
      </c>
      <c r="F234" s="22">
        <v>5.61</v>
      </c>
      <c r="G234" s="18">
        <f>ROUND(E234*F234,2)</f>
        <v>173.91</v>
      </c>
    </row>
    <row r="235" spans="1:7" ht="33.75">
      <c r="A235" s="6"/>
      <c r="B235" s="6"/>
      <c r="C235" s="6"/>
      <c r="D235" s="7" t="s">
        <v>349</v>
      </c>
      <c r="E235" s="19"/>
      <c r="F235" s="19"/>
      <c r="G235" s="25"/>
    </row>
    <row r="236" spans="1:7" ht="22.5">
      <c r="A236" s="8" t="s">
        <v>350</v>
      </c>
      <c r="B236" s="8" t="s">
        <v>19</v>
      </c>
      <c r="C236" s="8" t="s">
        <v>48</v>
      </c>
      <c r="D236" s="11" t="s">
        <v>351</v>
      </c>
      <c r="E236" s="21">
        <v>20</v>
      </c>
      <c r="F236" s="22">
        <v>0.74</v>
      </c>
      <c r="G236" s="18">
        <f>ROUND(E236*F236,2)</f>
        <v>14.8</v>
      </c>
    </row>
    <row r="237" spans="1:7" ht="56.25">
      <c r="A237" s="6"/>
      <c r="B237" s="6"/>
      <c r="C237" s="6"/>
      <c r="D237" s="7" t="s">
        <v>352</v>
      </c>
      <c r="E237" s="19"/>
      <c r="F237" s="19"/>
      <c r="G237" s="25"/>
    </row>
    <row r="238" spans="1:7" ht="22.5">
      <c r="A238" s="8" t="s">
        <v>353</v>
      </c>
      <c r="B238" s="8" t="s">
        <v>19</v>
      </c>
      <c r="C238" s="8" t="s">
        <v>48</v>
      </c>
      <c r="D238" s="11" t="s">
        <v>354</v>
      </c>
      <c r="E238" s="21">
        <v>31</v>
      </c>
      <c r="F238" s="22">
        <v>0.28000000000000003</v>
      </c>
      <c r="G238" s="18">
        <f>ROUND(E238*F238,2)</f>
        <v>8.68</v>
      </c>
    </row>
    <row r="239" spans="1:7" ht="45">
      <c r="A239" s="6"/>
      <c r="B239" s="6"/>
      <c r="C239" s="6"/>
      <c r="D239" s="7" t="s">
        <v>355</v>
      </c>
      <c r="E239" s="19"/>
      <c r="F239" s="19"/>
      <c r="G239" s="25"/>
    </row>
    <row r="240" spans="1:7" ht="22.5">
      <c r="A240" s="8" t="s">
        <v>356</v>
      </c>
      <c r="B240" s="8" t="s">
        <v>19</v>
      </c>
      <c r="C240" s="8" t="s">
        <v>48</v>
      </c>
      <c r="D240" s="11" t="s">
        <v>357</v>
      </c>
      <c r="E240" s="21">
        <v>5</v>
      </c>
      <c r="F240" s="22">
        <v>23.88</v>
      </c>
      <c r="G240" s="18">
        <f>ROUND(E240*F240,2)</f>
        <v>119.4</v>
      </c>
    </row>
    <row r="241" spans="1:7" ht="78.75">
      <c r="A241" s="6"/>
      <c r="B241" s="6"/>
      <c r="C241" s="6"/>
      <c r="D241" s="7" t="s">
        <v>358</v>
      </c>
      <c r="E241" s="19"/>
      <c r="F241" s="19"/>
      <c r="G241" s="25"/>
    </row>
    <row r="242" spans="1:7" ht="22.5">
      <c r="A242" s="8" t="s">
        <v>359</v>
      </c>
      <c r="B242" s="8" t="s">
        <v>19</v>
      </c>
      <c r="C242" s="8" t="s">
        <v>48</v>
      </c>
      <c r="D242" s="11" t="s">
        <v>360</v>
      </c>
      <c r="E242" s="21">
        <v>470</v>
      </c>
      <c r="F242" s="22">
        <v>5.53</v>
      </c>
      <c r="G242" s="18">
        <f>ROUND(E242*F242,2)</f>
        <v>2599.1</v>
      </c>
    </row>
    <row r="243" spans="1:7" ht="67.5">
      <c r="A243" s="6"/>
      <c r="B243" s="6"/>
      <c r="C243" s="6"/>
      <c r="D243" s="7" t="s">
        <v>361</v>
      </c>
      <c r="E243" s="19"/>
      <c r="F243" s="19"/>
      <c r="G243" s="25"/>
    </row>
    <row r="244" spans="1:7" ht="22.5">
      <c r="A244" s="8" t="s">
        <v>362</v>
      </c>
      <c r="B244" s="8" t="s">
        <v>19</v>
      </c>
      <c r="C244" s="8" t="s">
        <v>20</v>
      </c>
      <c r="D244" s="11" t="s">
        <v>363</v>
      </c>
      <c r="E244" s="21">
        <v>1</v>
      </c>
      <c r="F244" s="22">
        <v>151.22999999999999</v>
      </c>
      <c r="G244" s="18">
        <f>ROUND(E244*F244,2)</f>
        <v>151.22999999999999</v>
      </c>
    </row>
    <row r="245" spans="1:7" ht="67.5">
      <c r="A245" s="6"/>
      <c r="B245" s="6"/>
      <c r="C245" s="6"/>
      <c r="D245" s="7" t="s">
        <v>364</v>
      </c>
      <c r="E245" s="19"/>
      <c r="F245" s="19"/>
      <c r="G245" s="25"/>
    </row>
    <row r="246" spans="1:7" ht="22.5">
      <c r="A246" s="8" t="s">
        <v>365</v>
      </c>
      <c r="B246" s="8" t="s">
        <v>19</v>
      </c>
      <c r="C246" s="8" t="s">
        <v>20</v>
      </c>
      <c r="D246" s="11" t="s">
        <v>366</v>
      </c>
      <c r="E246" s="21">
        <v>2</v>
      </c>
      <c r="F246" s="22">
        <v>60.76</v>
      </c>
      <c r="G246" s="18">
        <f>ROUND(E246*F246,2)</f>
        <v>121.52</v>
      </c>
    </row>
    <row r="247" spans="1:7" ht="78.75">
      <c r="A247" s="6"/>
      <c r="B247" s="6"/>
      <c r="C247" s="6"/>
      <c r="D247" s="7" t="s">
        <v>367</v>
      </c>
      <c r="E247" s="19"/>
      <c r="F247" s="19"/>
      <c r="G247" s="25"/>
    </row>
    <row r="248" spans="1:7">
      <c r="A248" s="6"/>
      <c r="B248" s="6"/>
      <c r="C248" s="6"/>
      <c r="D248" s="12" t="s">
        <v>368</v>
      </c>
      <c r="E248" s="21">
        <v>1</v>
      </c>
      <c r="F248" s="18">
        <f>G204+G206+G208+G210+G212+G214+G216+G218+G220+G222+G224+G226+G228+G230+G232+G234+G236+G238+G240+G242+G244+G246</f>
        <v>8486</v>
      </c>
      <c r="G248" s="18">
        <f>ROUND(F248*E248,2)</f>
        <v>8486</v>
      </c>
    </row>
    <row r="249" spans="1:7" ht="0.95" customHeight="1">
      <c r="A249" s="9"/>
      <c r="B249" s="9"/>
      <c r="C249" s="9"/>
      <c r="D249" s="13"/>
      <c r="E249" s="19"/>
      <c r="F249" s="19"/>
      <c r="G249" s="25"/>
    </row>
    <row r="250" spans="1:7">
      <c r="A250" s="27" t="s">
        <v>369</v>
      </c>
      <c r="B250" s="27" t="s">
        <v>8</v>
      </c>
      <c r="C250" s="27" t="s">
        <v>9</v>
      </c>
      <c r="D250" s="28" t="s">
        <v>370</v>
      </c>
      <c r="E250" s="20">
        <f>E267</f>
        <v>1</v>
      </c>
      <c r="F250" s="18">
        <f>F267</f>
        <v>31311.9</v>
      </c>
      <c r="G250" s="18">
        <f>G267</f>
        <v>31311.9</v>
      </c>
    </row>
    <row r="251" spans="1:7" ht="22.5">
      <c r="A251" s="8" t="s">
        <v>371</v>
      </c>
      <c r="B251" s="8" t="s">
        <v>19</v>
      </c>
      <c r="C251" s="8" t="s">
        <v>20</v>
      </c>
      <c r="D251" s="11" t="s">
        <v>372</v>
      </c>
      <c r="E251" s="21">
        <v>10</v>
      </c>
      <c r="F251" s="22">
        <v>615</v>
      </c>
      <c r="G251" s="18">
        <f>ROUND(E251*F251,2)</f>
        <v>6150</v>
      </c>
    </row>
    <row r="252" spans="1:7" ht="67.5">
      <c r="A252" s="6"/>
      <c r="B252" s="6"/>
      <c r="C252" s="6"/>
      <c r="D252" s="7" t="s">
        <v>373</v>
      </c>
      <c r="E252" s="19"/>
      <c r="F252" s="19"/>
      <c r="G252" s="25"/>
    </row>
    <row r="253" spans="1:7">
      <c r="A253" s="8" t="s">
        <v>374</v>
      </c>
      <c r="B253" s="8" t="s">
        <v>19</v>
      </c>
      <c r="C253" s="8" t="s">
        <v>20</v>
      </c>
      <c r="D253" s="11" t="s">
        <v>375</v>
      </c>
      <c r="E253" s="21">
        <v>5</v>
      </c>
      <c r="F253" s="22">
        <v>562.70000000000005</v>
      </c>
      <c r="G253" s="18">
        <f>ROUND(E253*F253,2)</f>
        <v>2813.5</v>
      </c>
    </row>
    <row r="254" spans="1:7" ht="123.75">
      <c r="A254" s="6"/>
      <c r="B254" s="6"/>
      <c r="C254" s="6"/>
      <c r="D254" s="7" t="s">
        <v>376</v>
      </c>
      <c r="E254" s="19"/>
      <c r="F254" s="19"/>
      <c r="G254" s="25"/>
    </row>
    <row r="255" spans="1:7" ht="22.5">
      <c r="A255" s="8" t="s">
        <v>377</v>
      </c>
      <c r="B255" s="8" t="s">
        <v>19</v>
      </c>
      <c r="C255" s="8" t="s">
        <v>20</v>
      </c>
      <c r="D255" s="11" t="s">
        <v>378</v>
      </c>
      <c r="E255" s="21">
        <v>4</v>
      </c>
      <c r="F255" s="22">
        <v>760</v>
      </c>
      <c r="G255" s="18">
        <f>ROUND(E255*F255,2)</f>
        <v>3040</v>
      </c>
    </row>
    <row r="256" spans="1:7" ht="45">
      <c r="A256" s="6"/>
      <c r="B256" s="6"/>
      <c r="C256" s="6"/>
      <c r="D256" s="7" t="s">
        <v>379</v>
      </c>
      <c r="E256" s="19"/>
      <c r="F256" s="19"/>
      <c r="G256" s="25"/>
    </row>
    <row r="257" spans="1:7" ht="22.5">
      <c r="A257" s="8" t="s">
        <v>380</v>
      </c>
      <c r="B257" s="8" t="s">
        <v>19</v>
      </c>
      <c r="C257" s="8" t="s">
        <v>48</v>
      </c>
      <c r="D257" s="11" t="s">
        <v>381</v>
      </c>
      <c r="E257" s="21">
        <v>121</v>
      </c>
      <c r="F257" s="22">
        <v>110</v>
      </c>
      <c r="G257" s="18">
        <f>ROUND(E257*F257,2)</f>
        <v>13310</v>
      </c>
    </row>
    <row r="258" spans="1:7" ht="112.5">
      <c r="A258" s="6"/>
      <c r="B258" s="6"/>
      <c r="C258" s="6"/>
      <c r="D258" s="7" t="s">
        <v>382</v>
      </c>
      <c r="E258" s="19"/>
      <c r="F258" s="19"/>
      <c r="G258" s="25"/>
    </row>
    <row r="259" spans="1:7" ht="22.5">
      <c r="A259" s="8" t="s">
        <v>383</v>
      </c>
      <c r="B259" s="8" t="s">
        <v>19</v>
      </c>
      <c r="C259" s="8" t="s">
        <v>48</v>
      </c>
      <c r="D259" s="11" t="s">
        <v>384</v>
      </c>
      <c r="E259" s="21">
        <v>6</v>
      </c>
      <c r="F259" s="22">
        <v>310</v>
      </c>
      <c r="G259" s="18">
        <f>ROUND(E259*F259,2)</f>
        <v>1860</v>
      </c>
    </row>
    <row r="260" spans="1:7" ht="101.25">
      <c r="A260" s="6"/>
      <c r="B260" s="6"/>
      <c r="C260" s="6"/>
      <c r="D260" s="7" t="s">
        <v>385</v>
      </c>
      <c r="E260" s="19"/>
      <c r="F260" s="19"/>
      <c r="G260" s="25"/>
    </row>
    <row r="261" spans="1:7" ht="22.5">
      <c r="A261" s="8" t="s">
        <v>386</v>
      </c>
      <c r="B261" s="8" t="s">
        <v>19</v>
      </c>
      <c r="C261" s="8" t="s">
        <v>20</v>
      </c>
      <c r="D261" s="11" t="s">
        <v>387</v>
      </c>
      <c r="E261" s="21">
        <v>1</v>
      </c>
      <c r="F261" s="22">
        <v>2840</v>
      </c>
      <c r="G261" s="18">
        <f>ROUND(E261*F261,2)</f>
        <v>2840</v>
      </c>
    </row>
    <row r="262" spans="1:7" ht="146.25">
      <c r="A262" s="6"/>
      <c r="B262" s="6"/>
      <c r="C262" s="6"/>
      <c r="D262" s="7" t="s">
        <v>388</v>
      </c>
      <c r="E262" s="19"/>
      <c r="F262" s="19"/>
      <c r="G262" s="25"/>
    </row>
    <row r="263" spans="1:7">
      <c r="A263" s="8" t="s">
        <v>389</v>
      </c>
      <c r="B263" s="8" t="s">
        <v>19</v>
      </c>
      <c r="C263" s="8" t="s">
        <v>20</v>
      </c>
      <c r="D263" s="11" t="s">
        <v>390</v>
      </c>
      <c r="E263" s="21">
        <v>8</v>
      </c>
      <c r="F263" s="22">
        <v>113.8</v>
      </c>
      <c r="G263" s="18">
        <f>ROUND(E263*F263,2)</f>
        <v>910.4</v>
      </c>
    </row>
    <row r="264" spans="1:7" ht="67.5">
      <c r="A264" s="6"/>
      <c r="B264" s="6"/>
      <c r="C264" s="6"/>
      <c r="D264" s="7" t="s">
        <v>391</v>
      </c>
      <c r="E264" s="19"/>
      <c r="F264" s="19"/>
      <c r="G264" s="25"/>
    </row>
    <row r="265" spans="1:7" ht="22.5">
      <c r="A265" s="8" t="s">
        <v>392</v>
      </c>
      <c r="B265" s="8" t="s">
        <v>19</v>
      </c>
      <c r="C265" s="8" t="s">
        <v>20</v>
      </c>
      <c r="D265" s="11" t="s">
        <v>393</v>
      </c>
      <c r="E265" s="21">
        <v>4</v>
      </c>
      <c r="F265" s="22">
        <v>97</v>
      </c>
      <c r="G265" s="18">
        <f>ROUND(E265*F265,2)</f>
        <v>388</v>
      </c>
    </row>
    <row r="266" spans="1:7" ht="78.75">
      <c r="A266" s="6"/>
      <c r="B266" s="6"/>
      <c r="C266" s="6"/>
      <c r="D266" s="7" t="s">
        <v>394</v>
      </c>
      <c r="E266" s="19"/>
      <c r="F266" s="19"/>
      <c r="G266" s="25"/>
    </row>
    <row r="267" spans="1:7">
      <c r="A267" s="6"/>
      <c r="B267" s="6"/>
      <c r="C267" s="6"/>
      <c r="D267" s="12" t="s">
        <v>395</v>
      </c>
      <c r="E267" s="21">
        <v>1</v>
      </c>
      <c r="F267" s="18">
        <f>G251+G253+G255+G257+G259+G261+G263+G265</f>
        <v>31311.9</v>
      </c>
      <c r="G267" s="18">
        <f>ROUND(F267*E267,2)</f>
        <v>31311.9</v>
      </c>
    </row>
    <row r="268" spans="1:7" ht="0.95" customHeight="1">
      <c r="A268" s="9"/>
      <c r="B268" s="9"/>
      <c r="C268" s="9"/>
      <c r="D268" s="13"/>
      <c r="E268" s="19"/>
      <c r="F268" s="19"/>
      <c r="G268" s="25"/>
    </row>
    <row r="269" spans="1:7">
      <c r="A269" s="27" t="s">
        <v>396</v>
      </c>
      <c r="B269" s="27" t="s">
        <v>8</v>
      </c>
      <c r="C269" s="27" t="s">
        <v>9</v>
      </c>
      <c r="D269" s="28" t="s">
        <v>397</v>
      </c>
      <c r="E269" s="20">
        <f>E288</f>
        <v>1</v>
      </c>
      <c r="F269" s="18">
        <f>F288</f>
        <v>11230.89</v>
      </c>
      <c r="G269" s="18">
        <f>G288</f>
        <v>11230.89</v>
      </c>
    </row>
    <row r="270" spans="1:7">
      <c r="A270" s="8" t="s">
        <v>398</v>
      </c>
      <c r="B270" s="8" t="s">
        <v>19</v>
      </c>
      <c r="C270" s="8" t="s">
        <v>56</v>
      </c>
      <c r="D270" s="11" t="s">
        <v>399</v>
      </c>
      <c r="E270" s="21">
        <v>109.771</v>
      </c>
      <c r="F270" s="22">
        <v>1.51</v>
      </c>
      <c r="G270" s="18">
        <f>ROUND(E270*F270,2)</f>
        <v>165.75</v>
      </c>
    </row>
    <row r="271" spans="1:7" ht="101.25">
      <c r="A271" s="6"/>
      <c r="B271" s="6"/>
      <c r="C271" s="6"/>
      <c r="D271" s="7" t="s">
        <v>400</v>
      </c>
      <c r="E271" s="19"/>
      <c r="F271" s="19"/>
      <c r="G271" s="25"/>
    </row>
    <row r="272" spans="1:7">
      <c r="A272" s="8" t="s">
        <v>401</v>
      </c>
      <c r="B272" s="8" t="s">
        <v>19</v>
      </c>
      <c r="C272" s="8" t="s">
        <v>56</v>
      </c>
      <c r="D272" s="11" t="s">
        <v>402</v>
      </c>
      <c r="E272" s="21">
        <v>170.24</v>
      </c>
      <c r="F272" s="22">
        <v>1.71</v>
      </c>
      <c r="G272" s="18">
        <f>ROUND(E272*F272,2)</f>
        <v>291.11</v>
      </c>
    </row>
    <row r="273" spans="1:7" ht="112.5">
      <c r="A273" s="6"/>
      <c r="B273" s="6"/>
      <c r="C273" s="6"/>
      <c r="D273" s="7" t="s">
        <v>403</v>
      </c>
      <c r="E273" s="19"/>
      <c r="F273" s="19"/>
      <c r="G273" s="25"/>
    </row>
    <row r="274" spans="1:7" ht="22.5">
      <c r="A274" s="8" t="s">
        <v>404</v>
      </c>
      <c r="B274" s="8" t="s">
        <v>19</v>
      </c>
      <c r="C274" s="8" t="s">
        <v>20</v>
      </c>
      <c r="D274" s="11" t="s">
        <v>405</v>
      </c>
      <c r="E274" s="21">
        <v>8</v>
      </c>
      <c r="F274" s="22">
        <v>495</v>
      </c>
      <c r="G274" s="18">
        <f>ROUND(E274*F274,2)</f>
        <v>3960</v>
      </c>
    </row>
    <row r="275" spans="1:7" ht="135">
      <c r="A275" s="6"/>
      <c r="B275" s="6"/>
      <c r="C275" s="6"/>
      <c r="D275" s="7" t="s">
        <v>406</v>
      </c>
      <c r="E275" s="19"/>
      <c r="F275" s="19"/>
      <c r="G275" s="25"/>
    </row>
    <row r="276" spans="1:7">
      <c r="A276" s="8" t="s">
        <v>407</v>
      </c>
      <c r="B276" s="8" t="s">
        <v>19</v>
      </c>
      <c r="C276" s="8" t="s">
        <v>20</v>
      </c>
      <c r="D276" s="11" t="s">
        <v>408</v>
      </c>
      <c r="E276" s="21">
        <v>1</v>
      </c>
      <c r="F276" s="22">
        <v>398</v>
      </c>
      <c r="G276" s="18">
        <f>ROUND(E276*F276,2)</f>
        <v>398</v>
      </c>
    </row>
    <row r="277" spans="1:7" ht="146.25">
      <c r="A277" s="6"/>
      <c r="B277" s="6"/>
      <c r="C277" s="6"/>
      <c r="D277" s="7" t="s">
        <v>409</v>
      </c>
      <c r="E277" s="19"/>
      <c r="F277" s="19"/>
      <c r="G277" s="25"/>
    </row>
    <row r="278" spans="1:7">
      <c r="A278" s="8" t="s">
        <v>410</v>
      </c>
      <c r="B278" s="8" t="s">
        <v>19</v>
      </c>
      <c r="C278" s="8" t="s">
        <v>52</v>
      </c>
      <c r="D278" s="11" t="s">
        <v>411</v>
      </c>
      <c r="E278" s="21">
        <v>28.001999999999999</v>
      </c>
      <c r="F278" s="22">
        <v>65.8</v>
      </c>
      <c r="G278" s="18">
        <f>ROUND(E278*F278,2)</f>
        <v>1842.53</v>
      </c>
    </row>
    <row r="279" spans="1:7" ht="67.5">
      <c r="A279" s="6"/>
      <c r="B279" s="6"/>
      <c r="C279" s="6"/>
      <c r="D279" s="7" t="s">
        <v>412</v>
      </c>
      <c r="E279" s="19"/>
      <c r="F279" s="19"/>
      <c r="G279" s="25"/>
    </row>
    <row r="280" spans="1:7">
      <c r="A280" s="8" t="s">
        <v>413</v>
      </c>
      <c r="B280" s="8" t="s">
        <v>19</v>
      </c>
      <c r="C280" s="8" t="s">
        <v>56</v>
      </c>
      <c r="D280" s="11" t="s">
        <v>414</v>
      </c>
      <c r="E280" s="21">
        <v>170.24</v>
      </c>
      <c r="F280" s="22">
        <v>0.42</v>
      </c>
      <c r="G280" s="18">
        <f>ROUND(E280*F280,2)</f>
        <v>71.5</v>
      </c>
    </row>
    <row r="281" spans="1:7" ht="67.5">
      <c r="A281" s="6"/>
      <c r="B281" s="6"/>
      <c r="C281" s="6"/>
      <c r="D281" s="7" t="s">
        <v>415</v>
      </c>
      <c r="E281" s="19"/>
      <c r="F281" s="19"/>
      <c r="G281" s="25"/>
    </row>
    <row r="282" spans="1:7" ht="22.5">
      <c r="A282" s="8" t="s">
        <v>416</v>
      </c>
      <c r="B282" s="8" t="s">
        <v>19</v>
      </c>
      <c r="C282" s="8" t="s">
        <v>20</v>
      </c>
      <c r="D282" s="11" t="s">
        <v>417</v>
      </c>
      <c r="E282" s="21">
        <v>0</v>
      </c>
      <c r="F282" s="22">
        <v>78</v>
      </c>
      <c r="G282" s="18">
        <f>ROUND(E282*F282,2)</f>
        <v>0</v>
      </c>
    </row>
    <row r="283" spans="1:7" ht="67.5">
      <c r="A283" s="6"/>
      <c r="B283" s="6"/>
      <c r="C283" s="6"/>
      <c r="D283" s="7" t="s">
        <v>418</v>
      </c>
      <c r="E283" s="19"/>
      <c r="F283" s="19"/>
      <c r="G283" s="25"/>
    </row>
    <row r="284" spans="1:7">
      <c r="A284" s="8" t="s">
        <v>419</v>
      </c>
      <c r="B284" s="8" t="s">
        <v>19</v>
      </c>
      <c r="C284" s="8" t="s">
        <v>20</v>
      </c>
      <c r="D284" s="11" t="s">
        <v>420</v>
      </c>
      <c r="E284" s="21">
        <v>84</v>
      </c>
      <c r="F284" s="22">
        <v>28</v>
      </c>
      <c r="G284" s="18">
        <f>ROUND(E284*F284,2)</f>
        <v>2352</v>
      </c>
    </row>
    <row r="285" spans="1:7" ht="33.75">
      <c r="A285" s="6"/>
      <c r="B285" s="6"/>
      <c r="C285" s="6"/>
      <c r="D285" s="7" t="s">
        <v>421</v>
      </c>
      <c r="E285" s="19"/>
      <c r="F285" s="19"/>
      <c r="G285" s="25"/>
    </row>
    <row r="286" spans="1:7" ht="22.5">
      <c r="A286" s="8" t="s">
        <v>422</v>
      </c>
      <c r="B286" s="8" t="s">
        <v>19</v>
      </c>
      <c r="C286" s="8" t="s">
        <v>20</v>
      </c>
      <c r="D286" s="11" t="s">
        <v>423</v>
      </c>
      <c r="E286" s="21">
        <v>50</v>
      </c>
      <c r="F286" s="22">
        <v>43</v>
      </c>
      <c r="G286" s="18">
        <f>ROUND(E286*F286,2)</f>
        <v>2150</v>
      </c>
    </row>
    <row r="287" spans="1:7" ht="67.5">
      <c r="A287" s="6"/>
      <c r="B287" s="6"/>
      <c r="C287" s="6"/>
      <c r="D287" s="7" t="s">
        <v>424</v>
      </c>
      <c r="E287" s="19"/>
      <c r="F287" s="19"/>
      <c r="G287" s="25"/>
    </row>
    <row r="288" spans="1:7">
      <c r="A288" s="6"/>
      <c r="B288" s="6"/>
      <c r="C288" s="6"/>
      <c r="D288" s="12" t="s">
        <v>425</v>
      </c>
      <c r="E288" s="21">
        <v>1</v>
      </c>
      <c r="F288" s="18">
        <f>G270+G272+G274+G276+G278+G280+G282+G284+G286</f>
        <v>11230.89</v>
      </c>
      <c r="G288" s="18">
        <f>ROUND(F288*E288,2)</f>
        <v>11230.89</v>
      </c>
    </row>
    <row r="289" spans="1:7" ht="0.95" customHeight="1">
      <c r="A289" s="9"/>
      <c r="B289" s="9"/>
      <c r="C289" s="9"/>
      <c r="D289" s="13"/>
      <c r="E289" s="19"/>
      <c r="F289" s="19"/>
      <c r="G289" s="25"/>
    </row>
    <row r="290" spans="1:7">
      <c r="A290" s="27" t="s">
        <v>426</v>
      </c>
      <c r="B290" s="27" t="s">
        <v>8</v>
      </c>
      <c r="C290" s="27" t="s">
        <v>9</v>
      </c>
      <c r="D290" s="28" t="s">
        <v>427</v>
      </c>
      <c r="E290" s="20">
        <f>E305</f>
        <v>1</v>
      </c>
      <c r="F290" s="18">
        <f>F305</f>
        <v>15758.619999999999</v>
      </c>
      <c r="G290" s="18">
        <f>G305</f>
        <v>15758.62</v>
      </c>
    </row>
    <row r="291" spans="1:7" ht="22.5">
      <c r="A291" s="8" t="s">
        <v>428</v>
      </c>
      <c r="B291" s="8" t="s">
        <v>19</v>
      </c>
      <c r="C291" s="8" t="s">
        <v>52</v>
      </c>
      <c r="D291" s="11" t="s">
        <v>429</v>
      </c>
      <c r="E291" s="21">
        <v>21.6</v>
      </c>
      <c r="F291" s="22">
        <v>32.6</v>
      </c>
      <c r="G291" s="18">
        <f>ROUND(E291*F291,2)</f>
        <v>704.16</v>
      </c>
    </row>
    <row r="292" spans="1:7" ht="45">
      <c r="A292" s="6"/>
      <c r="B292" s="6"/>
      <c r="C292" s="6"/>
      <c r="D292" s="7" t="s">
        <v>430</v>
      </c>
      <c r="E292" s="19"/>
      <c r="F292" s="19"/>
      <c r="G292" s="25"/>
    </row>
    <row r="293" spans="1:7" ht="22.5">
      <c r="A293" s="8" t="s">
        <v>431</v>
      </c>
      <c r="B293" s="8" t="s">
        <v>19</v>
      </c>
      <c r="C293" s="8" t="s">
        <v>48</v>
      </c>
      <c r="D293" s="11" t="s">
        <v>432</v>
      </c>
      <c r="E293" s="21">
        <v>535.20000000000005</v>
      </c>
      <c r="F293" s="22">
        <v>7.88</v>
      </c>
      <c r="G293" s="18">
        <f>ROUND(E293*F293,2)</f>
        <v>4217.38</v>
      </c>
    </row>
    <row r="294" spans="1:7" ht="67.5">
      <c r="A294" s="6"/>
      <c r="B294" s="6"/>
      <c r="C294" s="6"/>
      <c r="D294" s="7" t="s">
        <v>433</v>
      </c>
      <c r="E294" s="19"/>
      <c r="F294" s="19"/>
      <c r="G294" s="25"/>
    </row>
    <row r="295" spans="1:7">
      <c r="A295" s="8" t="s">
        <v>434</v>
      </c>
      <c r="B295" s="8" t="s">
        <v>19</v>
      </c>
      <c r="C295" s="8" t="s">
        <v>20</v>
      </c>
      <c r="D295" s="11" t="s">
        <v>435</v>
      </c>
      <c r="E295" s="21">
        <v>2</v>
      </c>
      <c r="F295" s="22">
        <v>835</v>
      </c>
      <c r="G295" s="18">
        <f>ROUND(E295*F295,2)</f>
        <v>1670</v>
      </c>
    </row>
    <row r="296" spans="1:7" ht="168.75">
      <c r="A296" s="6"/>
      <c r="B296" s="6"/>
      <c r="C296" s="6"/>
      <c r="D296" s="7" t="s">
        <v>436</v>
      </c>
      <c r="E296" s="19"/>
      <c r="F296" s="19"/>
      <c r="G296" s="25"/>
    </row>
    <row r="297" spans="1:7" ht="22.5">
      <c r="A297" s="8" t="s">
        <v>437</v>
      </c>
      <c r="B297" s="8" t="s">
        <v>19</v>
      </c>
      <c r="C297" s="8" t="s">
        <v>20</v>
      </c>
      <c r="D297" s="11" t="s">
        <v>438</v>
      </c>
      <c r="E297" s="21">
        <v>2</v>
      </c>
      <c r="F297" s="22">
        <v>284</v>
      </c>
      <c r="G297" s="18">
        <f>ROUND(E297*F297,2)</f>
        <v>568</v>
      </c>
    </row>
    <row r="298" spans="1:7" ht="56.25">
      <c r="A298" s="6"/>
      <c r="B298" s="6"/>
      <c r="C298" s="6"/>
      <c r="D298" s="7" t="s">
        <v>439</v>
      </c>
      <c r="E298" s="19"/>
      <c r="F298" s="19"/>
      <c r="G298" s="25"/>
    </row>
    <row r="299" spans="1:7" ht="22.5">
      <c r="A299" s="8" t="s">
        <v>440</v>
      </c>
      <c r="B299" s="8" t="s">
        <v>19</v>
      </c>
      <c r="C299" s="8" t="s">
        <v>20</v>
      </c>
      <c r="D299" s="11" t="s">
        <v>441</v>
      </c>
      <c r="E299" s="21">
        <v>14</v>
      </c>
      <c r="F299" s="22">
        <v>8.52</v>
      </c>
      <c r="G299" s="18">
        <f>ROUND(E299*F299,2)</f>
        <v>119.28</v>
      </c>
    </row>
    <row r="300" spans="1:7" ht="56.25">
      <c r="A300" s="6"/>
      <c r="B300" s="6"/>
      <c r="C300" s="6"/>
      <c r="D300" s="7" t="s">
        <v>442</v>
      </c>
      <c r="E300" s="19"/>
      <c r="F300" s="19"/>
      <c r="G300" s="25"/>
    </row>
    <row r="301" spans="1:7" ht="22.5">
      <c r="A301" s="8" t="s">
        <v>443</v>
      </c>
      <c r="B301" s="8" t="s">
        <v>19</v>
      </c>
      <c r="C301" s="8" t="s">
        <v>48</v>
      </c>
      <c r="D301" s="11" t="s">
        <v>444</v>
      </c>
      <c r="E301" s="21">
        <v>70</v>
      </c>
      <c r="F301" s="22">
        <v>119</v>
      </c>
      <c r="G301" s="18">
        <f>ROUND(E301*F301,2)</f>
        <v>8330</v>
      </c>
    </row>
    <row r="302" spans="1:7" ht="90">
      <c r="A302" s="6"/>
      <c r="B302" s="6"/>
      <c r="C302" s="6"/>
      <c r="D302" s="7" t="s">
        <v>445</v>
      </c>
      <c r="E302" s="19"/>
      <c r="F302" s="19"/>
      <c r="G302" s="25"/>
    </row>
    <row r="303" spans="1:7" ht="22.5">
      <c r="A303" s="8" t="s">
        <v>353</v>
      </c>
      <c r="B303" s="8" t="s">
        <v>19</v>
      </c>
      <c r="C303" s="8" t="s">
        <v>48</v>
      </c>
      <c r="D303" s="11" t="s">
        <v>354</v>
      </c>
      <c r="E303" s="21">
        <v>535</v>
      </c>
      <c r="F303" s="22">
        <v>0.28000000000000003</v>
      </c>
      <c r="G303" s="18">
        <f>ROUND(E303*F303,2)</f>
        <v>149.80000000000001</v>
      </c>
    </row>
    <row r="304" spans="1:7" ht="45">
      <c r="A304" s="6"/>
      <c r="B304" s="6"/>
      <c r="C304" s="6"/>
      <c r="D304" s="7" t="s">
        <v>355</v>
      </c>
      <c r="E304" s="19"/>
      <c r="F304" s="19"/>
      <c r="G304" s="25"/>
    </row>
    <row r="305" spans="1:7">
      <c r="A305" s="6"/>
      <c r="B305" s="6"/>
      <c r="C305" s="6"/>
      <c r="D305" s="12" t="s">
        <v>446</v>
      </c>
      <c r="E305" s="21">
        <v>1</v>
      </c>
      <c r="F305" s="18">
        <f>G291+G293+G295+G297+G299+G301+G303</f>
        <v>15758.619999999999</v>
      </c>
      <c r="G305" s="18">
        <f>ROUND(F305*E305,2)</f>
        <v>15758.62</v>
      </c>
    </row>
    <row r="306" spans="1:7" ht="0.95" customHeight="1">
      <c r="A306" s="9"/>
      <c r="B306" s="9"/>
      <c r="C306" s="9"/>
      <c r="D306" s="13"/>
      <c r="E306" s="19"/>
      <c r="F306" s="19"/>
      <c r="G306" s="25"/>
    </row>
    <row r="307" spans="1:7">
      <c r="A307" s="27" t="s">
        <v>447</v>
      </c>
      <c r="B307" s="27" t="s">
        <v>8</v>
      </c>
      <c r="C307" s="27" t="s">
        <v>9</v>
      </c>
      <c r="D307" s="28" t="s">
        <v>448</v>
      </c>
      <c r="E307" s="20">
        <f>E322</f>
        <v>1</v>
      </c>
      <c r="F307" s="18">
        <f>F322</f>
        <v>5101.5099999999993</v>
      </c>
      <c r="G307" s="18">
        <f>G322</f>
        <v>5101.51</v>
      </c>
    </row>
    <row r="308" spans="1:7" ht="22.5">
      <c r="A308" s="8" t="s">
        <v>449</v>
      </c>
      <c r="B308" s="8" t="s">
        <v>19</v>
      </c>
      <c r="C308" s="8" t="s">
        <v>56</v>
      </c>
      <c r="D308" s="11" t="s">
        <v>450</v>
      </c>
      <c r="E308" s="21">
        <v>82.8</v>
      </c>
      <c r="F308" s="22">
        <v>17.5</v>
      </c>
      <c r="G308" s="18">
        <f>ROUND(E308*F308,2)</f>
        <v>1449</v>
      </c>
    </row>
    <row r="309" spans="1:7" ht="33.75">
      <c r="A309" s="6"/>
      <c r="B309" s="6"/>
      <c r="C309" s="6"/>
      <c r="D309" s="7" t="s">
        <v>451</v>
      </c>
      <c r="E309" s="19"/>
      <c r="F309" s="19"/>
      <c r="G309" s="25"/>
    </row>
    <row r="310" spans="1:7" ht="22.5">
      <c r="A310" s="8" t="s">
        <v>452</v>
      </c>
      <c r="B310" s="8" t="s">
        <v>19</v>
      </c>
      <c r="C310" s="8" t="s">
        <v>56</v>
      </c>
      <c r="D310" s="11" t="s">
        <v>453</v>
      </c>
      <c r="E310" s="21">
        <v>78.3</v>
      </c>
      <c r="F310" s="22">
        <v>9.6</v>
      </c>
      <c r="G310" s="18">
        <f>ROUND(E310*F310,2)</f>
        <v>751.68</v>
      </c>
    </row>
    <row r="311" spans="1:7" ht="67.5">
      <c r="A311" s="6"/>
      <c r="B311" s="6"/>
      <c r="C311" s="6"/>
      <c r="D311" s="7" t="s">
        <v>454</v>
      </c>
      <c r="E311" s="19"/>
      <c r="F311" s="19"/>
      <c r="G311" s="25"/>
    </row>
    <row r="312" spans="1:7" ht="22.5">
      <c r="A312" s="8" t="s">
        <v>455</v>
      </c>
      <c r="B312" s="8" t="s">
        <v>19</v>
      </c>
      <c r="C312" s="8" t="s">
        <v>20</v>
      </c>
      <c r="D312" s="11" t="s">
        <v>456</v>
      </c>
      <c r="E312" s="21">
        <v>2</v>
      </c>
      <c r="F312" s="22">
        <v>67</v>
      </c>
      <c r="G312" s="18">
        <f>ROUND(E312*F312,2)</f>
        <v>134</v>
      </c>
    </row>
    <row r="313" spans="1:7" ht="56.25">
      <c r="A313" s="6"/>
      <c r="B313" s="6"/>
      <c r="C313" s="6"/>
      <c r="D313" s="7" t="s">
        <v>457</v>
      </c>
      <c r="E313" s="19"/>
      <c r="F313" s="19"/>
      <c r="G313" s="25"/>
    </row>
    <row r="314" spans="1:7" ht="22.5">
      <c r="A314" s="8" t="s">
        <v>458</v>
      </c>
      <c r="B314" s="8" t="s">
        <v>19</v>
      </c>
      <c r="C314" s="8" t="s">
        <v>56</v>
      </c>
      <c r="D314" s="11" t="s">
        <v>459</v>
      </c>
      <c r="E314" s="21">
        <v>63</v>
      </c>
      <c r="F314" s="22">
        <v>13.02</v>
      </c>
      <c r="G314" s="18">
        <f>ROUND(E314*F314,2)</f>
        <v>820.26</v>
      </c>
    </row>
    <row r="315" spans="1:7" ht="78.75">
      <c r="A315" s="6"/>
      <c r="B315" s="6"/>
      <c r="C315" s="6"/>
      <c r="D315" s="7" t="s">
        <v>460</v>
      </c>
      <c r="E315" s="19"/>
      <c r="F315" s="19"/>
      <c r="G315" s="25"/>
    </row>
    <row r="316" spans="1:7" ht="22.5">
      <c r="A316" s="8" t="s">
        <v>461</v>
      </c>
      <c r="B316" s="8" t="s">
        <v>19</v>
      </c>
      <c r="C316" s="8" t="s">
        <v>56</v>
      </c>
      <c r="D316" s="11" t="s">
        <v>462</v>
      </c>
      <c r="E316" s="21">
        <v>63</v>
      </c>
      <c r="F316" s="22">
        <v>17.72</v>
      </c>
      <c r="G316" s="18">
        <f>ROUND(E316*F316,2)</f>
        <v>1116.3599999999999</v>
      </c>
    </row>
    <row r="317" spans="1:7" ht="45">
      <c r="A317" s="6"/>
      <c r="B317" s="6"/>
      <c r="C317" s="6"/>
      <c r="D317" s="7" t="s">
        <v>463</v>
      </c>
      <c r="E317" s="19"/>
      <c r="F317" s="19"/>
      <c r="G317" s="25"/>
    </row>
    <row r="318" spans="1:7" ht="22.5">
      <c r="A318" s="8" t="s">
        <v>464</v>
      </c>
      <c r="B318" s="8" t="s">
        <v>19</v>
      </c>
      <c r="C318" s="8" t="s">
        <v>48</v>
      </c>
      <c r="D318" s="11" t="s">
        <v>465</v>
      </c>
      <c r="E318" s="21">
        <v>105.4</v>
      </c>
      <c r="F318" s="22">
        <v>0.78</v>
      </c>
      <c r="G318" s="18">
        <f>ROUND(E318*F318,2)</f>
        <v>82.21</v>
      </c>
    </row>
    <row r="319" spans="1:7" ht="67.5">
      <c r="A319" s="6"/>
      <c r="B319" s="6"/>
      <c r="C319" s="6"/>
      <c r="D319" s="7" t="s">
        <v>466</v>
      </c>
      <c r="E319" s="19"/>
      <c r="F319" s="19"/>
      <c r="G319" s="25"/>
    </row>
    <row r="320" spans="1:7">
      <c r="A320" s="8" t="s">
        <v>467</v>
      </c>
      <c r="B320" s="8" t="s">
        <v>19</v>
      </c>
      <c r="C320" s="8" t="s">
        <v>20</v>
      </c>
      <c r="D320" s="11" t="s">
        <v>468</v>
      </c>
      <c r="E320" s="21">
        <v>10</v>
      </c>
      <c r="F320" s="22">
        <v>74.8</v>
      </c>
      <c r="G320" s="18">
        <f>ROUND(E320*F320,2)</f>
        <v>748</v>
      </c>
    </row>
    <row r="321" spans="1:7" ht="78.75">
      <c r="A321" s="6"/>
      <c r="B321" s="6"/>
      <c r="C321" s="6"/>
      <c r="D321" s="7" t="s">
        <v>469</v>
      </c>
      <c r="E321" s="19"/>
      <c r="F321" s="19"/>
      <c r="G321" s="25"/>
    </row>
    <row r="322" spans="1:7">
      <c r="A322" s="6"/>
      <c r="B322" s="6"/>
      <c r="C322" s="6"/>
      <c r="D322" s="12" t="s">
        <v>470</v>
      </c>
      <c r="E322" s="21">
        <v>1</v>
      </c>
      <c r="F322" s="18">
        <f>G308+G310+G312+G314+G316+G318+G320</f>
        <v>5101.5099999999993</v>
      </c>
      <c r="G322" s="18">
        <f>ROUND(F322*E322,2)</f>
        <v>5101.51</v>
      </c>
    </row>
    <row r="323" spans="1:7" ht="0.95" customHeight="1">
      <c r="A323" s="9"/>
      <c r="B323" s="9"/>
      <c r="C323" s="9"/>
      <c r="D323" s="13"/>
      <c r="E323" s="19"/>
      <c r="F323" s="19"/>
      <c r="G323" s="25"/>
    </row>
    <row r="324" spans="1:7">
      <c r="A324" s="27" t="s">
        <v>471</v>
      </c>
      <c r="B324" s="27" t="s">
        <v>8</v>
      </c>
      <c r="C324" s="27" t="s">
        <v>9</v>
      </c>
      <c r="D324" s="28" t="s">
        <v>472</v>
      </c>
      <c r="E324" s="20">
        <f>E328</f>
        <v>1</v>
      </c>
      <c r="F324" s="18">
        <f>F328</f>
        <v>7084</v>
      </c>
      <c r="G324" s="18">
        <f>G328</f>
        <v>7084</v>
      </c>
    </row>
    <row r="325" spans="1:7" ht="56.25">
      <c r="A325" s="6"/>
      <c r="B325" s="6"/>
      <c r="C325" s="6"/>
      <c r="D325" s="7" t="s">
        <v>473</v>
      </c>
      <c r="E325" s="19"/>
      <c r="F325" s="19"/>
      <c r="G325" s="25"/>
    </row>
    <row r="326" spans="1:7" ht="22.5">
      <c r="A326" s="8" t="s">
        <v>474</v>
      </c>
      <c r="B326" s="8" t="s">
        <v>19</v>
      </c>
      <c r="C326" s="8" t="s">
        <v>9</v>
      </c>
      <c r="D326" s="11" t="s">
        <v>475</v>
      </c>
      <c r="E326" s="21">
        <v>1</v>
      </c>
      <c r="F326" s="22">
        <v>7084</v>
      </c>
      <c r="G326" s="18">
        <f>ROUND(E326*F326,2)</f>
        <v>7084</v>
      </c>
    </row>
    <row r="327" spans="1:7" ht="56.25">
      <c r="A327" s="6"/>
      <c r="B327" s="6"/>
      <c r="C327" s="6"/>
      <c r="D327" s="7" t="s">
        <v>473</v>
      </c>
      <c r="E327" s="19"/>
      <c r="F327" s="19"/>
      <c r="G327" s="25"/>
    </row>
    <row r="328" spans="1:7">
      <c r="A328" s="6"/>
      <c r="B328" s="6"/>
      <c r="C328" s="6"/>
      <c r="D328" s="12" t="s">
        <v>476</v>
      </c>
      <c r="E328" s="21">
        <v>1</v>
      </c>
      <c r="F328" s="18">
        <f>G326</f>
        <v>7084</v>
      </c>
      <c r="G328" s="18">
        <f>ROUND(F328*E328,2)</f>
        <v>7084</v>
      </c>
    </row>
    <row r="329" spans="1:7" ht="0.95" customHeight="1">
      <c r="A329" s="9"/>
      <c r="B329" s="9"/>
      <c r="C329" s="9"/>
      <c r="D329" s="13"/>
      <c r="E329" s="19"/>
      <c r="F329" s="19"/>
      <c r="G329" s="25"/>
    </row>
    <row r="330" spans="1:7">
      <c r="A330" s="6"/>
      <c r="B330" s="6"/>
      <c r="C330" s="6"/>
      <c r="D330" s="12" t="s">
        <v>477</v>
      </c>
      <c r="E330" s="21">
        <v>1</v>
      </c>
      <c r="F330" s="18">
        <f>G83+G104+G176+G201+G248+G267+G288+G305+G322+G328</f>
        <v>460407.35000000009</v>
      </c>
      <c r="G330" s="18">
        <f>ROUND(F330*E330,2)</f>
        <v>460407.35</v>
      </c>
    </row>
    <row r="331" spans="1:7" ht="0.95" customHeight="1">
      <c r="A331" s="9"/>
      <c r="B331" s="9"/>
      <c r="C331" s="9"/>
      <c r="D331" s="13"/>
      <c r="E331" s="19"/>
      <c r="F331" s="19"/>
      <c r="G331" s="25"/>
    </row>
    <row r="332" spans="1:7">
      <c r="A332" s="27" t="s">
        <v>478</v>
      </c>
      <c r="B332" s="27" t="s">
        <v>8</v>
      </c>
      <c r="C332" s="27" t="s">
        <v>9</v>
      </c>
      <c r="D332" s="28" t="s">
        <v>479</v>
      </c>
      <c r="E332" s="20">
        <f>E375</f>
        <v>1</v>
      </c>
      <c r="F332" s="18">
        <f>F375</f>
        <v>43411.56</v>
      </c>
      <c r="G332" s="18">
        <f>G375</f>
        <v>43411.56</v>
      </c>
    </row>
    <row r="333" spans="1:7" ht="22.5">
      <c r="A333" s="27" t="s">
        <v>480</v>
      </c>
      <c r="B333" s="27" t="s">
        <v>8</v>
      </c>
      <c r="C333" s="27" t="s">
        <v>9</v>
      </c>
      <c r="D333" s="28" t="s">
        <v>14</v>
      </c>
      <c r="E333" s="20">
        <f>E360</f>
        <v>1</v>
      </c>
      <c r="F333" s="18">
        <f>F360</f>
        <v>15171.57</v>
      </c>
      <c r="G333" s="18">
        <f>G360</f>
        <v>15171.57</v>
      </c>
    </row>
    <row r="334" spans="1:7">
      <c r="A334" s="27" t="s">
        <v>481</v>
      </c>
      <c r="B334" s="27" t="s">
        <v>8</v>
      </c>
      <c r="C334" s="27" t="s">
        <v>9</v>
      </c>
      <c r="D334" s="28" t="s">
        <v>45</v>
      </c>
      <c r="E334" s="20">
        <f>E347</f>
        <v>1</v>
      </c>
      <c r="F334" s="18">
        <f>F347</f>
        <v>12032.720000000001</v>
      </c>
      <c r="G334" s="18">
        <f>G347</f>
        <v>12032.72</v>
      </c>
    </row>
    <row r="335" spans="1:7" ht="22.5">
      <c r="A335" s="8" t="s">
        <v>79</v>
      </c>
      <c r="B335" s="8" t="s">
        <v>19</v>
      </c>
      <c r="C335" s="8" t="s">
        <v>56</v>
      </c>
      <c r="D335" s="11" t="s">
        <v>80</v>
      </c>
      <c r="E335" s="21">
        <v>1006.5</v>
      </c>
      <c r="F335" s="22">
        <v>3.18</v>
      </c>
      <c r="G335" s="18">
        <f>ROUND(E335*F335,2)</f>
        <v>3200.67</v>
      </c>
    </row>
    <row r="336" spans="1:7" ht="56.25">
      <c r="A336" s="6"/>
      <c r="B336" s="6"/>
      <c r="C336" s="6"/>
      <c r="D336" s="7" t="s">
        <v>81</v>
      </c>
      <c r="E336" s="19"/>
      <c r="F336" s="19"/>
      <c r="G336" s="25"/>
    </row>
    <row r="337" spans="1:7" ht="22.5">
      <c r="A337" s="8" t="s">
        <v>482</v>
      </c>
      <c r="B337" s="8" t="s">
        <v>19</v>
      </c>
      <c r="C337" s="8" t="s">
        <v>56</v>
      </c>
      <c r="D337" s="11" t="s">
        <v>483</v>
      </c>
      <c r="E337" s="21">
        <v>1006.5</v>
      </c>
      <c r="F337" s="22">
        <v>3.36</v>
      </c>
      <c r="G337" s="18">
        <f>ROUND(E337*F337,2)</f>
        <v>3381.84</v>
      </c>
    </row>
    <row r="338" spans="1:7" ht="67.5">
      <c r="A338" s="6"/>
      <c r="B338" s="6"/>
      <c r="C338" s="6"/>
      <c r="D338" s="7" t="s">
        <v>484</v>
      </c>
      <c r="E338" s="19"/>
      <c r="F338" s="19"/>
      <c r="G338" s="25"/>
    </row>
    <row r="339" spans="1:7" ht="22.5">
      <c r="A339" s="8" t="s">
        <v>88</v>
      </c>
      <c r="B339" s="8" t="s">
        <v>19</v>
      </c>
      <c r="C339" s="8" t="s">
        <v>20</v>
      </c>
      <c r="D339" s="11" t="s">
        <v>89</v>
      </c>
      <c r="E339" s="21">
        <v>4</v>
      </c>
      <c r="F339" s="22">
        <v>147.04</v>
      </c>
      <c r="G339" s="18">
        <f>ROUND(E339*F339,2)</f>
        <v>588.16</v>
      </c>
    </row>
    <row r="340" spans="1:7" ht="67.5">
      <c r="A340" s="6"/>
      <c r="B340" s="6"/>
      <c r="C340" s="6"/>
      <c r="D340" s="7" t="s">
        <v>90</v>
      </c>
      <c r="E340" s="19"/>
      <c r="F340" s="19"/>
      <c r="G340" s="25"/>
    </row>
    <row r="341" spans="1:7" ht="22.5">
      <c r="A341" s="8" t="s">
        <v>91</v>
      </c>
      <c r="B341" s="8" t="s">
        <v>19</v>
      </c>
      <c r="C341" s="8" t="s">
        <v>52</v>
      </c>
      <c r="D341" s="11" t="s">
        <v>92</v>
      </c>
      <c r="E341" s="21">
        <v>261.57299999999998</v>
      </c>
      <c r="F341" s="22">
        <v>3.62</v>
      </c>
      <c r="G341" s="18">
        <f>ROUND(E341*F341,2)</f>
        <v>946.89</v>
      </c>
    </row>
    <row r="342" spans="1:7" ht="56.25">
      <c r="A342" s="6"/>
      <c r="B342" s="6"/>
      <c r="C342" s="6"/>
      <c r="D342" s="7" t="s">
        <v>93</v>
      </c>
      <c r="E342" s="19"/>
      <c r="F342" s="19"/>
      <c r="G342" s="25"/>
    </row>
    <row r="343" spans="1:7" ht="22.5">
      <c r="A343" s="8" t="s">
        <v>94</v>
      </c>
      <c r="B343" s="8" t="s">
        <v>19</v>
      </c>
      <c r="C343" s="8" t="s">
        <v>52</v>
      </c>
      <c r="D343" s="11" t="s">
        <v>95</v>
      </c>
      <c r="E343" s="21">
        <v>261.57299999999998</v>
      </c>
      <c r="F343" s="22">
        <v>9.14</v>
      </c>
      <c r="G343" s="18">
        <f>ROUND(E343*F343,2)</f>
        <v>2390.7800000000002</v>
      </c>
    </row>
    <row r="344" spans="1:7" ht="67.5">
      <c r="A344" s="6"/>
      <c r="B344" s="6"/>
      <c r="C344" s="6"/>
      <c r="D344" s="7" t="s">
        <v>96</v>
      </c>
      <c r="E344" s="19"/>
      <c r="F344" s="19"/>
      <c r="G344" s="25"/>
    </row>
    <row r="345" spans="1:7">
      <c r="A345" s="8" t="s">
        <v>61</v>
      </c>
      <c r="B345" s="8" t="s">
        <v>19</v>
      </c>
      <c r="C345" s="8" t="s">
        <v>48</v>
      </c>
      <c r="D345" s="11" t="s">
        <v>62</v>
      </c>
      <c r="E345" s="21">
        <v>451</v>
      </c>
      <c r="F345" s="22">
        <v>3.38</v>
      </c>
      <c r="G345" s="18">
        <f>ROUND(E345*F345,2)</f>
        <v>1524.38</v>
      </c>
    </row>
    <row r="346" spans="1:7" ht="56.25">
      <c r="A346" s="6"/>
      <c r="B346" s="6"/>
      <c r="C346" s="6"/>
      <c r="D346" s="7" t="s">
        <v>63</v>
      </c>
      <c r="E346" s="19"/>
      <c r="F346" s="19"/>
      <c r="G346" s="25"/>
    </row>
    <row r="347" spans="1:7">
      <c r="A347" s="6"/>
      <c r="B347" s="6"/>
      <c r="C347" s="6"/>
      <c r="D347" s="12" t="s">
        <v>485</v>
      </c>
      <c r="E347" s="21">
        <v>1</v>
      </c>
      <c r="F347" s="18">
        <f>G335+G337+G339+G341+G343+G345</f>
        <v>12032.720000000001</v>
      </c>
      <c r="G347" s="18">
        <f>ROUND(F347*E347,2)</f>
        <v>12032.72</v>
      </c>
    </row>
    <row r="348" spans="1:7" ht="0.95" customHeight="1">
      <c r="A348" s="9"/>
      <c r="B348" s="9"/>
      <c r="C348" s="9"/>
      <c r="D348" s="13"/>
      <c r="E348" s="19"/>
      <c r="F348" s="19"/>
      <c r="G348" s="25"/>
    </row>
    <row r="349" spans="1:7">
      <c r="A349" s="27" t="s">
        <v>486</v>
      </c>
      <c r="B349" s="27" t="s">
        <v>8</v>
      </c>
      <c r="C349" s="27" t="s">
        <v>9</v>
      </c>
      <c r="D349" s="28" t="s">
        <v>99</v>
      </c>
      <c r="E349" s="20">
        <f>E358</f>
        <v>1</v>
      </c>
      <c r="F349" s="18">
        <f>F358</f>
        <v>3138.85</v>
      </c>
      <c r="G349" s="18">
        <f>G358</f>
        <v>3138.85</v>
      </c>
    </row>
    <row r="350" spans="1:7" ht="22.5">
      <c r="A350" s="8" t="s">
        <v>100</v>
      </c>
      <c r="B350" s="8" t="s">
        <v>19</v>
      </c>
      <c r="C350" s="8" t="s">
        <v>56</v>
      </c>
      <c r="D350" s="11" t="s">
        <v>101</v>
      </c>
      <c r="E350" s="21">
        <v>1007</v>
      </c>
      <c r="F350" s="22">
        <v>1.1599999999999999</v>
      </c>
      <c r="G350" s="18">
        <f>ROUND(E350*F350,2)</f>
        <v>1168.1199999999999</v>
      </c>
    </row>
    <row r="351" spans="1:7" ht="33.75">
      <c r="A351" s="6"/>
      <c r="B351" s="6"/>
      <c r="C351" s="6"/>
      <c r="D351" s="7" t="s">
        <v>102</v>
      </c>
      <c r="E351" s="19"/>
      <c r="F351" s="19"/>
      <c r="G351" s="25"/>
    </row>
    <row r="352" spans="1:7" ht="22.5">
      <c r="A352" s="8" t="s">
        <v>103</v>
      </c>
      <c r="B352" s="8" t="s">
        <v>19</v>
      </c>
      <c r="C352" s="8" t="s">
        <v>52</v>
      </c>
      <c r="D352" s="11" t="s">
        <v>104</v>
      </c>
      <c r="E352" s="21">
        <v>151.05000000000001</v>
      </c>
      <c r="F352" s="22">
        <v>3.57</v>
      </c>
      <c r="G352" s="18">
        <f>ROUND(E352*F352,2)</f>
        <v>539.25</v>
      </c>
    </row>
    <row r="353" spans="1:7" ht="45">
      <c r="A353" s="6"/>
      <c r="B353" s="6"/>
      <c r="C353" s="6"/>
      <c r="D353" s="7" t="s">
        <v>105</v>
      </c>
      <c r="E353" s="19"/>
      <c r="F353" s="19"/>
      <c r="G353" s="25"/>
    </row>
    <row r="354" spans="1:7" ht="22.5">
      <c r="A354" s="8" t="s">
        <v>121</v>
      </c>
      <c r="B354" s="8" t="s">
        <v>19</v>
      </c>
      <c r="C354" s="8" t="s">
        <v>52</v>
      </c>
      <c r="D354" s="11" t="s">
        <v>122</v>
      </c>
      <c r="E354" s="21">
        <v>181.2</v>
      </c>
      <c r="F354" s="22">
        <v>4.5199999999999996</v>
      </c>
      <c r="G354" s="18">
        <f>ROUND(E354*F354,2)</f>
        <v>819.02</v>
      </c>
    </row>
    <row r="355" spans="1:7" ht="56.25">
      <c r="A355" s="6"/>
      <c r="B355" s="6"/>
      <c r="C355" s="6"/>
      <c r="D355" s="7" t="s">
        <v>123</v>
      </c>
      <c r="E355" s="19"/>
      <c r="F355" s="19"/>
      <c r="G355" s="25"/>
    </row>
    <row r="356" spans="1:7" ht="22.5">
      <c r="A356" s="8" t="s">
        <v>124</v>
      </c>
      <c r="B356" s="8" t="s">
        <v>19</v>
      </c>
      <c r="C356" s="8" t="s">
        <v>52</v>
      </c>
      <c r="D356" s="11" t="s">
        <v>125</v>
      </c>
      <c r="E356" s="21">
        <v>181.2</v>
      </c>
      <c r="F356" s="22">
        <v>3.38</v>
      </c>
      <c r="G356" s="18">
        <f>ROUND(E356*F356,2)</f>
        <v>612.46</v>
      </c>
    </row>
    <row r="357" spans="1:7" ht="56.25">
      <c r="A357" s="6"/>
      <c r="B357" s="6"/>
      <c r="C357" s="6"/>
      <c r="D357" s="7" t="s">
        <v>126</v>
      </c>
      <c r="E357" s="19"/>
      <c r="F357" s="19"/>
      <c r="G357" s="25"/>
    </row>
    <row r="358" spans="1:7">
      <c r="A358" s="6"/>
      <c r="B358" s="6"/>
      <c r="C358" s="6"/>
      <c r="D358" s="12" t="s">
        <v>487</v>
      </c>
      <c r="E358" s="21">
        <v>1</v>
      </c>
      <c r="F358" s="18">
        <f>G350+G352+G354+G356</f>
        <v>3138.85</v>
      </c>
      <c r="G358" s="18">
        <f>ROUND(F358*E358,2)</f>
        <v>3138.85</v>
      </c>
    </row>
    <row r="359" spans="1:7" ht="0.95" customHeight="1">
      <c r="A359" s="9"/>
      <c r="B359" s="9"/>
      <c r="C359" s="9"/>
      <c r="D359" s="13"/>
      <c r="E359" s="19"/>
      <c r="F359" s="19"/>
      <c r="G359" s="25"/>
    </row>
    <row r="360" spans="1:7">
      <c r="A360" s="6"/>
      <c r="B360" s="6"/>
      <c r="C360" s="6"/>
      <c r="D360" s="12" t="s">
        <v>488</v>
      </c>
      <c r="E360" s="21">
        <v>1</v>
      </c>
      <c r="F360" s="18">
        <f>G347+G358</f>
        <v>15171.57</v>
      </c>
      <c r="G360" s="18">
        <f>ROUND(F360*E360,2)</f>
        <v>15171.57</v>
      </c>
    </row>
    <row r="361" spans="1:7" ht="0.95" customHeight="1">
      <c r="A361" s="9"/>
      <c r="B361" s="9"/>
      <c r="C361" s="9"/>
      <c r="D361" s="13"/>
      <c r="E361" s="19"/>
      <c r="F361" s="19"/>
      <c r="G361" s="25"/>
    </row>
    <row r="362" spans="1:7">
      <c r="A362" s="27" t="s">
        <v>489</v>
      </c>
      <c r="B362" s="27" t="s">
        <v>8</v>
      </c>
      <c r="C362" s="27" t="s">
        <v>9</v>
      </c>
      <c r="D362" s="28" t="s">
        <v>202</v>
      </c>
      <c r="E362" s="20">
        <f>E373</f>
        <v>1</v>
      </c>
      <c r="F362" s="18">
        <f>F373</f>
        <v>28239.99</v>
      </c>
      <c r="G362" s="18">
        <f>G373</f>
        <v>28239.99</v>
      </c>
    </row>
    <row r="363" spans="1:7" ht="22.5">
      <c r="A363" s="8" t="s">
        <v>179</v>
      </c>
      <c r="B363" s="8" t="s">
        <v>19</v>
      </c>
      <c r="C363" s="8" t="s">
        <v>48</v>
      </c>
      <c r="D363" s="11" t="s">
        <v>180</v>
      </c>
      <c r="E363" s="21">
        <v>130.15</v>
      </c>
      <c r="F363" s="22">
        <v>21.76</v>
      </c>
      <c r="G363" s="18">
        <f>ROUND(E363*F363,2)</f>
        <v>2832.06</v>
      </c>
    </row>
    <row r="364" spans="1:7" ht="112.5">
      <c r="A364" s="6"/>
      <c r="B364" s="6"/>
      <c r="C364" s="6"/>
      <c r="D364" s="7" t="s">
        <v>181</v>
      </c>
      <c r="E364" s="19"/>
      <c r="F364" s="19"/>
      <c r="G364" s="25"/>
    </row>
    <row r="365" spans="1:7" ht="22.5">
      <c r="A365" s="8" t="s">
        <v>230</v>
      </c>
      <c r="B365" s="8" t="s">
        <v>19</v>
      </c>
      <c r="C365" s="8" t="s">
        <v>56</v>
      </c>
      <c r="D365" s="11" t="s">
        <v>231</v>
      </c>
      <c r="E365" s="21">
        <v>754</v>
      </c>
      <c r="F365" s="22">
        <v>22.4</v>
      </c>
      <c r="G365" s="18">
        <f>ROUND(E365*F365,2)</f>
        <v>16889.599999999999</v>
      </c>
    </row>
    <row r="366" spans="1:7" ht="45">
      <c r="A366" s="6"/>
      <c r="B366" s="6"/>
      <c r="C366" s="6"/>
      <c r="D366" s="7" t="s">
        <v>232</v>
      </c>
      <c r="E366" s="19"/>
      <c r="F366" s="19"/>
      <c r="G366" s="25"/>
    </row>
    <row r="367" spans="1:7" ht="22.5">
      <c r="A367" s="8" t="s">
        <v>209</v>
      </c>
      <c r="B367" s="8" t="s">
        <v>19</v>
      </c>
      <c r="C367" s="8" t="s">
        <v>52</v>
      </c>
      <c r="D367" s="11" t="s">
        <v>210</v>
      </c>
      <c r="E367" s="21">
        <v>112.5</v>
      </c>
      <c r="F367" s="22">
        <v>72.709999999999994</v>
      </c>
      <c r="G367" s="18">
        <f>ROUND(E367*F367,2)</f>
        <v>8179.88</v>
      </c>
    </row>
    <row r="368" spans="1:7" ht="67.5">
      <c r="A368" s="6"/>
      <c r="B368" s="6"/>
      <c r="C368" s="6"/>
      <c r="D368" s="7" t="s">
        <v>211</v>
      </c>
      <c r="E368" s="19"/>
      <c r="F368" s="19"/>
      <c r="G368" s="25"/>
    </row>
    <row r="369" spans="1:7" ht="22.5">
      <c r="A369" s="8" t="s">
        <v>191</v>
      </c>
      <c r="B369" s="8" t="s">
        <v>19</v>
      </c>
      <c r="C369" s="8" t="s">
        <v>48</v>
      </c>
      <c r="D369" s="11" t="s">
        <v>192</v>
      </c>
      <c r="E369" s="21">
        <v>4.4000000000000004</v>
      </c>
      <c r="F369" s="22">
        <v>29.05</v>
      </c>
      <c r="G369" s="18">
        <f>ROUND(E369*F369,2)</f>
        <v>127.82</v>
      </c>
    </row>
    <row r="370" spans="1:7" ht="112.5">
      <c r="A370" s="6"/>
      <c r="B370" s="6"/>
      <c r="C370" s="6"/>
      <c r="D370" s="7" t="s">
        <v>193</v>
      </c>
      <c r="E370" s="19"/>
      <c r="F370" s="19"/>
      <c r="G370" s="25"/>
    </row>
    <row r="371" spans="1:7">
      <c r="A371" s="8" t="s">
        <v>240</v>
      </c>
      <c r="B371" s="8" t="s">
        <v>19</v>
      </c>
      <c r="C371" s="8" t="s">
        <v>52</v>
      </c>
      <c r="D371" s="11" t="s">
        <v>241</v>
      </c>
      <c r="E371" s="21">
        <v>11.92</v>
      </c>
      <c r="F371" s="22">
        <v>17.670000000000002</v>
      </c>
      <c r="G371" s="18">
        <f>ROUND(E371*F371,2)</f>
        <v>210.63</v>
      </c>
    </row>
    <row r="372" spans="1:7" ht="22.5">
      <c r="A372" s="6"/>
      <c r="B372" s="6"/>
      <c r="C372" s="6"/>
      <c r="D372" s="7" t="s">
        <v>242</v>
      </c>
      <c r="E372" s="19"/>
      <c r="F372" s="19"/>
      <c r="G372" s="25"/>
    </row>
    <row r="373" spans="1:7">
      <c r="A373" s="6"/>
      <c r="B373" s="6"/>
      <c r="C373" s="6"/>
      <c r="D373" s="12" t="s">
        <v>490</v>
      </c>
      <c r="E373" s="21">
        <v>1</v>
      </c>
      <c r="F373" s="18">
        <f>G363+G365+G367+G369+G371</f>
        <v>28239.99</v>
      </c>
      <c r="G373" s="18">
        <f>ROUND(F373*E373,2)</f>
        <v>28239.99</v>
      </c>
    </row>
    <row r="374" spans="1:7" ht="0.95" customHeight="1">
      <c r="A374" s="9"/>
      <c r="B374" s="9"/>
      <c r="C374" s="9"/>
      <c r="D374" s="13"/>
      <c r="E374" s="19"/>
      <c r="F374" s="19"/>
      <c r="G374" s="25"/>
    </row>
    <row r="375" spans="1:7">
      <c r="A375" s="6"/>
      <c r="B375" s="6"/>
      <c r="C375" s="6"/>
      <c r="D375" s="12" t="s">
        <v>491</v>
      </c>
      <c r="E375" s="21">
        <v>1</v>
      </c>
      <c r="F375" s="18">
        <f>G360+G373</f>
        <v>43411.56</v>
      </c>
      <c r="G375" s="18">
        <f>ROUND(F375*E375,2)</f>
        <v>43411.56</v>
      </c>
    </row>
    <row r="376" spans="1:7" ht="0.95" customHeight="1">
      <c r="A376" s="9"/>
      <c r="B376" s="9"/>
      <c r="C376" s="9"/>
      <c r="D376" s="13"/>
      <c r="E376" s="19"/>
      <c r="F376" s="19"/>
      <c r="G376" s="25"/>
    </row>
    <row r="377" spans="1:7">
      <c r="A377" s="6"/>
      <c r="B377" s="6"/>
      <c r="C377" s="6"/>
      <c r="D377" s="12" t="s">
        <v>492</v>
      </c>
      <c r="E377" s="23">
        <v>1</v>
      </c>
      <c r="F377" s="18">
        <f>G330+G375</f>
        <v>503818.91</v>
      </c>
      <c r="G377" s="18">
        <f>ROUND(F377*E377,2)</f>
        <v>503818.91</v>
      </c>
    </row>
    <row r="378" spans="1:7" ht="0.95" customHeight="1">
      <c r="A378" s="9"/>
      <c r="B378" s="9"/>
      <c r="C378" s="9"/>
      <c r="D378" s="13"/>
      <c r="E378" s="19"/>
      <c r="F378" s="19"/>
      <c r="G378" s="25"/>
    </row>
    <row r="379" spans="1:7">
      <c r="A379" s="6"/>
      <c r="B379" s="6"/>
      <c r="C379" s="6"/>
      <c r="D379" s="12" t="s">
        <v>493</v>
      </c>
      <c r="E379" s="23">
        <v>1</v>
      </c>
      <c r="F379" s="18">
        <f>G377</f>
        <v>503818.91</v>
      </c>
      <c r="G379" s="18">
        <f>ROUND(F379*E379,2)</f>
        <v>503818.91</v>
      </c>
    </row>
    <row r="380" spans="1:7">
      <c r="A380" s="6"/>
      <c r="B380" s="6"/>
      <c r="C380" s="6"/>
      <c r="D380" s="7"/>
      <c r="E380" s="19"/>
      <c r="F380" s="19"/>
      <c r="G380" s="25"/>
    </row>
  </sheetData>
  <dataValidations count="1">
    <dataValidation type="list" allowBlank="1" showInputMessage="1" showErrorMessage="1" sqref="B4:B380">
      <formula1>"Capítol,Partida,Mà d'obra,maquinària,Material,Altres,"</formula1>
    </dataValidation>
  </dataValidation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CAD</dc:creator>
  <cp:lastModifiedBy>CAD</cp:lastModifiedBy>
  <dcterms:created xsi:type="dcterms:W3CDTF">2015-10-02T11:00:31Z</dcterms:created>
  <dcterms:modified xsi:type="dcterms:W3CDTF">2015-10-02T11:19:28Z</dcterms:modified>
</cp:coreProperties>
</file>